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pivotTables/pivotTable2.xml" ContentType="application/vnd.openxmlformats-officedocument.spreadsheetml.pivotTab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pivotTables/pivotTable3.xml" ContentType="application/vnd.openxmlformats-officedocument.spreadsheetml.pivotTab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6" rupBuild="18228"/>
  <workbookPr/>
  <mc:AlternateContent xmlns:mc="http://schemas.openxmlformats.org/markup-compatibility/2006">
    <mc:Choice Requires="x15">
      <x15ac:absPath xmlns:x15ac="http://schemas.microsoft.com/office/spreadsheetml/2010/11/ac" url="C:\Users\ltomola\Desktop\Data class\"/>
    </mc:Choice>
  </mc:AlternateContent>
  <bookViews>
    <workbookView xWindow="0" yWindow="0" windowWidth="7350" windowHeight="3330" xr2:uid="{00000000-000D-0000-FFFF-FFFF00000000}"/>
  </bookViews>
  <sheets>
    <sheet name="Metadata" sheetId="2" r:id="rId1"/>
    <sheet name="Downloaded_Data" sheetId="5" r:id="rId2"/>
    <sheet name="Questions" sheetId="7" r:id="rId3"/>
    <sheet name="Table_1" sheetId="8" r:id="rId4"/>
    <sheet name="Table_2" sheetId="9" r:id="rId5"/>
    <sheet name="Pivot_Instructions" sheetId="12" r:id="rId6"/>
    <sheet name="Pivot_Answer_1" sheetId="13" r:id="rId7"/>
    <sheet name="Pivot_Answer_2" sheetId="14" r:id="rId8"/>
    <sheet name="Pivot_Answer_3" sheetId="11" r:id="rId9"/>
  </sheets>
  <definedNames>
    <definedName name="_xlnm._FilterDatabase" localSheetId="1" hidden="1">Downloaded_Data!$A$1:$M$659</definedName>
    <definedName name="_xlnm._FilterDatabase" localSheetId="2" hidden="1">Questions!$A$1:$M$659</definedName>
  </definedNames>
  <calcPr calcId="171026"/>
  <pivotCaches>
    <pivotCache cacheId="3918" r:id="rId10"/>
  </pivotCaches>
</workbook>
</file>

<file path=xl/calcChain.xml><?xml version="1.0" encoding="utf-8"?>
<calcChain xmlns="http://schemas.openxmlformats.org/spreadsheetml/2006/main">
  <c r="E6" i="9" l="1"/>
  <c r="D6" i="9"/>
  <c r="C6" i="9"/>
  <c r="B6" i="9"/>
  <c r="E5" i="9"/>
  <c r="D5" i="9"/>
  <c r="C5" i="9"/>
  <c r="B5" i="9"/>
  <c r="E4" i="9"/>
  <c r="D4" i="9"/>
  <c r="C4" i="9"/>
  <c r="B4" i="9"/>
  <c r="E3" i="9"/>
  <c r="D3" i="9"/>
  <c r="C3" i="9"/>
  <c r="B3" i="9"/>
  <c r="E2" i="9"/>
  <c r="D2" i="9"/>
  <c r="C2" i="9"/>
  <c r="B2" i="9"/>
  <c r="C7" i="8"/>
  <c r="B7" i="8"/>
  <c r="C6" i="8"/>
  <c r="B6" i="8"/>
  <c r="C5" i="8"/>
  <c r="B5" i="8"/>
  <c r="C4" i="8"/>
  <c r="B4" i="8"/>
  <c r="C3" i="8"/>
  <c r="B3" i="8"/>
  <c r="C2" i="8"/>
  <c r="B2" i="8"/>
  <c r="R13" i="7"/>
  <c r="R12" i="7"/>
  <c r="R11" i="7"/>
  <c r="R10" i="7"/>
  <c r="R9" i="7"/>
  <c r="R8" i="7"/>
  <c r="R7" i="7"/>
  <c r="R6" i="7"/>
  <c r="R5" i="7"/>
  <c r="R4" i="7"/>
  <c r="R3" i="7"/>
  <c r="R2" i="7"/>
</calcChain>
</file>

<file path=xl/sharedStrings.xml><?xml version="1.0" encoding="utf-8"?>
<sst xmlns="http://schemas.openxmlformats.org/spreadsheetml/2006/main" count="5767" uniqueCount="364">
  <si>
    <t>This dataset is from http://www.ngdc.noaa.gov/nndc/servlet/ShowDatasets?dataset=102557&amp;search_look=50&amp;display_look=5</t>
  </si>
  <si>
    <t>http://www.ngdc.noaa.gov/docucomp/page?xml=NOAA/NESDIS/NGDC/MGG/Hazards/iso/xml/G10147.xml&amp;view=getDataView&amp;header=none</t>
  </si>
  <si>
    <t>Year</t>
  </si>
  <si>
    <t>Associated Tsunami?</t>
  </si>
  <si>
    <t>Associated Earthquake?</t>
  </si>
  <si>
    <t>Name</t>
  </si>
  <si>
    <t>Country</t>
  </si>
  <si>
    <t>Elevation</t>
  </si>
  <si>
    <t>Type</t>
  </si>
  <si>
    <t>Status</t>
  </si>
  <si>
    <t>Volcano Explosivity Index (VEI)</t>
  </si>
  <si>
    <t>Deaths</t>
  </si>
  <si>
    <t>Injuries</t>
  </si>
  <si>
    <t>Damage in Millions of Dollars</t>
  </si>
  <si>
    <t>Houses Destroyed</t>
  </si>
  <si>
    <t>On-take</t>
  </si>
  <si>
    <t>Japan</t>
  </si>
  <si>
    <t>Complex volcano</t>
  </si>
  <si>
    <t>Historical</t>
  </si>
  <si>
    <t>Sinabung</t>
  </si>
  <si>
    <t>Indonesia</t>
  </si>
  <si>
    <t>Stratovolcano</t>
  </si>
  <si>
    <t>Holocene</t>
  </si>
  <si>
    <t>Kelut</t>
  </si>
  <si>
    <t>Kilauea</t>
  </si>
  <si>
    <t>United States</t>
  </si>
  <si>
    <t>Shield volcano</t>
  </si>
  <si>
    <t>Fogo</t>
  </si>
  <si>
    <t>Cape Verde</t>
  </si>
  <si>
    <t>Mayon</t>
  </si>
  <si>
    <t>Philippines</t>
  </si>
  <si>
    <t>Paluweh</t>
  </si>
  <si>
    <t>Merapi</t>
  </si>
  <si>
    <t>Ubinas</t>
  </si>
  <si>
    <t>Peru</t>
  </si>
  <si>
    <t>Sakura-jima</t>
  </si>
  <si>
    <t>Tolbachik</t>
  </si>
  <si>
    <t>Russia</t>
  </si>
  <si>
    <t>Nabro</t>
  </si>
  <si>
    <t>Eritrea</t>
  </si>
  <si>
    <t>Gamalama</t>
  </si>
  <si>
    <t>Bulusan</t>
  </si>
  <si>
    <t>Lokon-Empung</t>
  </si>
  <si>
    <t>Kirishima</t>
  </si>
  <si>
    <t>Karangetang [Api Siau]</t>
  </si>
  <si>
    <t>Tungurahua</t>
  </si>
  <si>
    <t>Ecuador</t>
  </si>
  <si>
    <t>Puyehue</t>
  </si>
  <si>
    <t>Chile</t>
  </si>
  <si>
    <t>Katla</t>
  </si>
  <si>
    <t>Iceland</t>
  </si>
  <si>
    <t>Subglacial volcano</t>
  </si>
  <si>
    <t>Eyjafjallajokull</t>
  </si>
  <si>
    <t>Pacaya</t>
  </si>
  <si>
    <t>Guatemala</t>
  </si>
  <si>
    <t>Tsunami</t>
  </si>
  <si>
    <t>Earthquake</t>
  </si>
  <si>
    <t>Sarigan</t>
  </si>
  <si>
    <t>Tengger Caldera</t>
  </si>
  <si>
    <t>Redoubt</t>
  </si>
  <si>
    <t>Huila</t>
  </si>
  <si>
    <t>Colombia</t>
  </si>
  <si>
    <t>Chaiten</t>
  </si>
  <si>
    <t>Caldera</t>
  </si>
  <si>
    <t>Kasatochi</t>
  </si>
  <si>
    <t>Tair, Jebel at</t>
  </si>
  <si>
    <t>Yemen</t>
  </si>
  <si>
    <t>Raoul Island</t>
  </si>
  <si>
    <t>New Zealand</t>
  </si>
  <si>
    <t>Soufriere Hills</t>
  </si>
  <si>
    <t>Montserrat</t>
  </si>
  <si>
    <t>Karthala</t>
  </si>
  <si>
    <t>Comoros</t>
  </si>
  <si>
    <t>Nyiragongo</t>
  </si>
  <si>
    <t>Congo, DRC</t>
  </si>
  <si>
    <t>Etna</t>
  </si>
  <si>
    <t>Italy</t>
  </si>
  <si>
    <t>Stromboli</t>
  </si>
  <si>
    <t>Miyake-jima</t>
  </si>
  <si>
    <t>Fuego</t>
  </si>
  <si>
    <t>Shiveluch</t>
  </si>
  <si>
    <t>Popocatepetl</t>
  </si>
  <si>
    <t>Mexico</t>
  </si>
  <si>
    <t>Semeru</t>
  </si>
  <si>
    <t>Karymsky</t>
  </si>
  <si>
    <t>Grimsvotn</t>
  </si>
  <si>
    <t>Rabaul</t>
  </si>
  <si>
    <t>Papua New Guinea</t>
  </si>
  <si>
    <t>Pyroclastic shield</t>
  </si>
  <si>
    <t>Yasur</t>
  </si>
  <si>
    <t>Vanuatu</t>
  </si>
  <si>
    <t>Marapi</t>
  </si>
  <si>
    <t>Galeras</t>
  </si>
  <si>
    <t>Krakatau</t>
  </si>
  <si>
    <t>Unzen</t>
  </si>
  <si>
    <t>Pinatubo</t>
  </si>
  <si>
    <t>Negro, Cerro</t>
  </si>
  <si>
    <t>Nicaragua</t>
  </si>
  <si>
    <t>Cinder cone</t>
  </si>
  <si>
    <t>Spurr</t>
  </si>
  <si>
    <t>Hudson, Cerro</t>
  </si>
  <si>
    <t>Santa Maria</t>
  </si>
  <si>
    <t>Sabancaya</t>
  </si>
  <si>
    <t>Banda Api</t>
  </si>
  <si>
    <t>Pacific Ocean</t>
  </si>
  <si>
    <t>Arenal</t>
  </si>
  <si>
    <t>Costa Rica</t>
  </si>
  <si>
    <t>Lonquimay</t>
  </si>
  <si>
    <t>Sirung</t>
  </si>
  <si>
    <t>Oku Volc Field</t>
  </si>
  <si>
    <t>Cameroon</t>
  </si>
  <si>
    <t>Maar</t>
  </si>
  <si>
    <t>Radiocarbon</t>
  </si>
  <si>
    <t>Oshima</t>
  </si>
  <si>
    <t>Ruiz</t>
  </si>
  <si>
    <t>San Joaquin</t>
  </si>
  <si>
    <t>Equatorial Guinea</t>
  </si>
  <si>
    <t>Kliuchevskoi</t>
  </si>
  <si>
    <t>Colo [Una Una]</t>
  </si>
  <si>
    <t>Iliwerung</t>
  </si>
  <si>
    <t>Chichon, El</t>
  </si>
  <si>
    <t>Tuff cone</t>
  </si>
  <si>
    <t>Galunggung</t>
  </si>
  <si>
    <t>Alaid</t>
  </si>
  <si>
    <t>St. Helens</t>
  </si>
  <si>
    <t>Hekla</t>
  </si>
  <si>
    <t>Dieng Volc Complex</t>
  </si>
  <si>
    <t>Aso</t>
  </si>
  <si>
    <t>Karkar</t>
  </si>
  <si>
    <t>Usu</t>
  </si>
  <si>
    <t>Krafla</t>
  </si>
  <si>
    <t>Sangay</t>
  </si>
  <si>
    <t>Niigata-Yake-yama</t>
  </si>
  <si>
    <t>Lava dome</t>
  </si>
  <si>
    <t>Ritter Island</t>
  </si>
  <si>
    <t>Vestmannaeyjar</t>
  </si>
  <si>
    <t>Submarine volcano</t>
  </si>
  <si>
    <t>Fournaise, Piton de la</t>
  </si>
  <si>
    <t>Reunion</t>
  </si>
  <si>
    <t>Villarrica</t>
  </si>
  <si>
    <t>Tinakula</t>
  </si>
  <si>
    <t>Solomon Is.</t>
  </si>
  <si>
    <t>La Palma</t>
  </si>
  <si>
    <t>Spain</t>
  </si>
  <si>
    <t>Iya</t>
  </si>
  <si>
    <t>Didicas</t>
  </si>
  <si>
    <t>Compound volcano</t>
  </si>
  <si>
    <t>Lengai, Ol Doinyo</t>
  </si>
  <si>
    <t>Tanzania</t>
  </si>
  <si>
    <t>Deception Island</t>
  </si>
  <si>
    <t>Antarctica</t>
  </si>
  <si>
    <t>Awu</t>
  </si>
  <si>
    <t>Taal</t>
  </si>
  <si>
    <t>Agung</t>
  </si>
  <si>
    <t>Irazu</t>
  </si>
  <si>
    <t>Batur</t>
  </si>
  <si>
    <t>Tokachi</t>
  </si>
  <si>
    <t>Asama</t>
  </si>
  <si>
    <t>Mahawu</t>
  </si>
  <si>
    <t>Kuwae</t>
  </si>
  <si>
    <t>Vsevidof</t>
  </si>
  <si>
    <t>Bezymianny</t>
  </si>
  <si>
    <t>Carran-Los Venados</t>
  </si>
  <si>
    <t>Pyroclastic cone</t>
  </si>
  <si>
    <t>Bam</t>
  </si>
  <si>
    <t>Hibok-Hibok</t>
  </si>
  <si>
    <t>Myojun Knoll</t>
  </si>
  <si>
    <t>St. Andrew Strait</t>
  </si>
  <si>
    <t>Ambalatungan Group</t>
  </si>
  <si>
    <t>Fumarolic</t>
  </si>
  <si>
    <t>Lamington</t>
  </si>
  <si>
    <t>Cosiguina</t>
  </si>
  <si>
    <t>Kavachi</t>
  </si>
  <si>
    <t>Purace</t>
  </si>
  <si>
    <t>Vesuvius</t>
  </si>
  <si>
    <t>Cleveland</t>
  </si>
  <si>
    <t>Michoacan-Guanajuato</t>
  </si>
  <si>
    <t>Azul, Cerro</t>
  </si>
  <si>
    <t>Tori-shima</t>
  </si>
  <si>
    <t>Nyamuragira</t>
  </si>
  <si>
    <t>Llaima</t>
  </si>
  <si>
    <t>Kuchinoerabu-jima</t>
  </si>
  <si>
    <t>Kharimkotan</t>
  </si>
  <si>
    <t>Kusatsu-Shirane</t>
  </si>
  <si>
    <t>Komaga-take</t>
  </si>
  <si>
    <t>Santorini</t>
  </si>
  <si>
    <t>Greece</t>
  </si>
  <si>
    <t>Esjufjoll</t>
  </si>
  <si>
    <t>Papandayan</t>
  </si>
  <si>
    <t>Izalco</t>
  </si>
  <si>
    <t>El Salvador</t>
  </si>
  <si>
    <t>Banua Wuhu</t>
  </si>
  <si>
    <t>Mauna Loa</t>
  </si>
  <si>
    <t>San Salvador</t>
  </si>
  <si>
    <t>Okataina</t>
  </si>
  <si>
    <t>White Island</t>
  </si>
  <si>
    <t>Pago</t>
  </si>
  <si>
    <t>Ambrym</t>
  </si>
  <si>
    <t>Novarupta</t>
  </si>
  <si>
    <t>Piparo</t>
  </si>
  <si>
    <t xml:space="preserve">Trinidad </t>
  </si>
  <si>
    <t>Mud volcano</t>
  </si>
  <si>
    <t>Cameroon, Mt.</t>
  </si>
  <si>
    <t>Lewotobi</t>
  </si>
  <si>
    <t>Unnamed</t>
  </si>
  <si>
    <t>Tonga</t>
  </si>
  <si>
    <t>Alayta</t>
  </si>
  <si>
    <t>Ethiopia</t>
  </si>
  <si>
    <t>Savai'i</t>
  </si>
  <si>
    <t>Samoa</t>
  </si>
  <si>
    <t>Pelee</t>
  </si>
  <si>
    <t>Martinique</t>
  </si>
  <si>
    <t>Soufriere St. Vincent</t>
  </si>
  <si>
    <t>St. Vincent &amp; the Grenadines</t>
  </si>
  <si>
    <t>Epi</t>
  </si>
  <si>
    <t>Adatara</t>
  </si>
  <si>
    <t>Tullu Moje</t>
  </si>
  <si>
    <t>Pumice cone</t>
  </si>
  <si>
    <t>Anthropology</t>
  </si>
  <si>
    <t>Dona Juana</t>
  </si>
  <si>
    <t>Manam</t>
  </si>
  <si>
    <t>Dakataua</t>
  </si>
  <si>
    <t>Azuma</t>
  </si>
  <si>
    <t>Sorikmarapi</t>
  </si>
  <si>
    <t>Makian</t>
  </si>
  <si>
    <t>Victory</t>
  </si>
  <si>
    <t>Bandai</t>
  </si>
  <si>
    <t>Niuafo'ou</t>
  </si>
  <si>
    <t>Augustine</t>
  </si>
  <si>
    <t>Bagana</t>
  </si>
  <si>
    <t>Lava cone</t>
  </si>
  <si>
    <t>Okmok</t>
  </si>
  <si>
    <t>Cotopaxi</t>
  </si>
  <si>
    <t>Askja</t>
  </si>
  <si>
    <t>Ragang</t>
  </si>
  <si>
    <t>Sinarka</t>
  </si>
  <si>
    <t>Ruang</t>
  </si>
  <si>
    <t>Aoba</t>
  </si>
  <si>
    <t>Lamongan</t>
  </si>
  <si>
    <t>Zao</t>
  </si>
  <si>
    <t>Ofu-Olosega</t>
  </si>
  <si>
    <t>Dubbi</t>
  </si>
  <si>
    <t>Umboi</t>
  </si>
  <si>
    <t>Shishaldin</t>
  </si>
  <si>
    <t>Taiwan</t>
  </si>
  <si>
    <t>Tangkubanparahu</t>
  </si>
  <si>
    <t>E-san</t>
  </si>
  <si>
    <t>Soputan</t>
  </si>
  <si>
    <t>Liamuiga</t>
  </si>
  <si>
    <t>St. Kitts &amp; Nevis</t>
  </si>
  <si>
    <t>Soufriere Guadeloupe</t>
  </si>
  <si>
    <t>Guadeloupe</t>
  </si>
  <si>
    <t>Savo</t>
  </si>
  <si>
    <t>Uncertain</t>
  </si>
  <si>
    <t>Peuet Sague</t>
  </si>
  <si>
    <t>Kaba</t>
  </si>
  <si>
    <t>Guntur</t>
  </si>
  <si>
    <t>Avachinsky</t>
  </si>
  <si>
    <t>Balbi</t>
  </si>
  <si>
    <t>Westdahl</t>
  </si>
  <si>
    <t>Asuncion</t>
  </si>
  <si>
    <t>Colima</t>
  </si>
  <si>
    <t>Ijen</t>
  </si>
  <si>
    <t>Raung</t>
  </si>
  <si>
    <t>Tambora</t>
  </si>
  <si>
    <t>Shikotsu</t>
  </si>
  <si>
    <t>Chokai</t>
  </si>
  <si>
    <t>San Jorge</t>
  </si>
  <si>
    <t>Portugal</t>
  </si>
  <si>
    <t>Fissure vent</t>
  </si>
  <si>
    <t>Hualalai</t>
  </si>
  <si>
    <t>Kieyo</t>
  </si>
  <si>
    <t>Aoga-shima</t>
  </si>
  <si>
    <t>Raikoke</t>
  </si>
  <si>
    <t>Oshima-Oshima</t>
  </si>
  <si>
    <t>Lanzarote</t>
  </si>
  <si>
    <t>Tseax River Cone</t>
  </si>
  <si>
    <t>Canada</t>
  </si>
  <si>
    <t>Bardarbunga</t>
  </si>
  <si>
    <t>Oraefajokull</t>
  </si>
  <si>
    <t>Pico</t>
  </si>
  <si>
    <t>Fuji</t>
  </si>
  <si>
    <t>Tenerife</t>
  </si>
  <si>
    <t>Cereme</t>
  </si>
  <si>
    <t>Serua</t>
  </si>
  <si>
    <t>Zukur</t>
  </si>
  <si>
    <t>Gamkonora</t>
  </si>
  <si>
    <t>Fayal</t>
  </si>
  <si>
    <t>Iwo-Tori-shima</t>
  </si>
  <si>
    <t>Long Island</t>
  </si>
  <si>
    <t>Teon</t>
  </si>
  <si>
    <t>Dama Ali</t>
  </si>
  <si>
    <t>Furnas</t>
  </si>
  <si>
    <t>Tengchong</t>
  </si>
  <si>
    <t>China</t>
  </si>
  <si>
    <t>Hachijo-jima</t>
  </si>
  <si>
    <t>Huaynaputina</t>
  </si>
  <si>
    <t>Mombacho</t>
  </si>
  <si>
    <t>Dukono</t>
  </si>
  <si>
    <t>Campi Flegrei</t>
  </si>
  <si>
    <t>Nasu</t>
  </si>
  <si>
    <t>Ischia</t>
  </si>
  <si>
    <t>Quilotoa</t>
  </si>
  <si>
    <t>Fentale</t>
  </si>
  <si>
    <t>Krisuvik</t>
  </si>
  <si>
    <t>Crater rows</t>
  </si>
  <si>
    <t>Changbaishan</t>
  </si>
  <si>
    <t>North Korea</t>
  </si>
  <si>
    <t>Ceboruco</t>
  </si>
  <si>
    <t>Bona-Churchill</t>
  </si>
  <si>
    <t>Uwayrid, Harrat</t>
  </si>
  <si>
    <t>Saudi Arabia</t>
  </si>
  <si>
    <t>Volcanic field</t>
  </si>
  <si>
    <t>Arhab, Harra of</t>
  </si>
  <si>
    <t>Ilopango</t>
  </si>
  <si>
    <t>Ksudach</t>
  </si>
  <si>
    <t>Taupo</t>
  </si>
  <si>
    <t>Apoyeque</t>
  </si>
  <si>
    <t>Aniakchak</t>
  </si>
  <si>
    <t>Veniaminof</t>
  </si>
  <si>
    <t>Black Peak</t>
  </si>
  <si>
    <t>Masaya</t>
  </si>
  <si>
    <t>Kikai</t>
  </si>
  <si>
    <t>Macauley Island</t>
  </si>
  <si>
    <t>Damage in Millions</t>
  </si>
  <si>
    <t>Number</t>
  </si>
  <si>
    <t>Questions</t>
  </si>
  <si>
    <t>Answer</t>
  </si>
  <si>
    <t>According to this dataset, how many recorded deaths have been attributed to volcano eruptions?</t>
  </si>
  <si>
    <t>SUM</t>
  </si>
  <si>
    <t>Find the total damage in millions for volcanoes that have also caused associated earthquakes.</t>
  </si>
  <si>
    <t>SUMIF</t>
  </si>
  <si>
    <t>How many recorded injuries have been attributed to volcano eruptions?</t>
  </si>
  <si>
    <t>How many houses have been destroyed by volcanoes in Indonesia?</t>
  </si>
  <si>
    <t>Find the total number of volcanoes in recorded history.</t>
  </si>
  <si>
    <t>COUNT</t>
  </si>
  <si>
    <t>How many volcano eruptions happened in 2013?</t>
  </si>
  <si>
    <t>COUNTIF</t>
  </si>
  <si>
    <t>Of all the volcanoes in recorded history, how many have been confirmed to have caused deaths?</t>
  </si>
  <si>
    <t>How many Tuff Cone volcano eruptions have been recorded?</t>
  </si>
  <si>
    <t>What is the total number of deaths in Japan caused by volcanoes with associated tsunamis?</t>
  </si>
  <si>
    <t>SUMIFS</t>
  </si>
  <si>
    <t>How many complex volcano eruptions have a historical status?</t>
  </si>
  <si>
    <t>COUNTIFS</t>
  </si>
  <si>
    <t>How many holocene volcano eruptions have caused an associated earthquake?</t>
  </si>
  <si>
    <t>How many injuries have been attributed to volcanoes that caused both an earthquake and a tsunami?</t>
  </si>
  <si>
    <t>Teor</t>
  </si>
  <si>
    <t>Question</t>
  </si>
  <si>
    <t>Method</t>
  </si>
  <si>
    <t>Create both a PivotTable and corresponding PivotChart showing how many of each type of volcano eruption have been recorded.</t>
  </si>
  <si>
    <t>Row = type
Value = count of type
PivotChart: bar chart
Sort by: Ascending A-Z for count of type</t>
  </si>
  <si>
    <t>Display the number of tsunamis associated with a volcano eruption for every year that at least 1 tsunami occurred.</t>
  </si>
  <si>
    <t>Row = year
Value = count of associated tsunami
Row labels --&gt; Value filters --&gt; Greater than or equal to 1</t>
  </si>
  <si>
    <t>2a</t>
  </si>
  <si>
    <t>Provide a country-by-country breakdown of the number of tsunamis every year.</t>
  </si>
  <si>
    <t>same as above
Filters = country</t>
  </si>
  <si>
    <t>Create a table and chart displaying the 10 countries with the most volcano-related deaths.</t>
  </si>
  <si>
    <t>Legend = Country
Values = sum of deaths
Value filters = top 10
PivotChart = columns
Sort by: Descending Z-A for sum of deaths</t>
  </si>
  <si>
    <t>Row Labels</t>
  </si>
  <si>
    <t>Count of Type</t>
  </si>
  <si>
    <t>Grand Total</t>
  </si>
  <si>
    <t>Count of Associated Tsunami?</t>
  </si>
  <si>
    <t>Column Labels</t>
  </si>
  <si>
    <t>Sum of Deaths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</si>
</sst>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8" fillId="32" borderId="0" applyNumberFormat="0" applyBorder="0" applyAlignment="0" applyProtection="0"/>
    <xf numFmtId="0" fontId="19" fillId="0" borderId="0" applyNumberFormat="0" applyFill="0" applyBorder="0" applyAlignment="0" applyProtection="0"/>
  </cellStyleXfs>
  <cellXfs count="15">
    <xf numFmtId="0" fontId="0" fillId="0" borderId="0" xfId="0"/>
    <xf numFmtId="0" fontId="19" fillId="0" borderId="0" xfId="42"/>
    <xf numFmtId="0" fontId="0" fillId="0" borderId="0" xfId="0" applyAlignment="1">
      <alignment wrapText="1"/>
    </xf>
    <xf numFmtId="0" fontId="0" fillId="0" borderId="0" xfId="0" applyFont="1" applyAlignment="1">
      <alignment wrapText="1"/>
    </xf>
    <xf numFmtId="0" fontId="0" fillId="0" borderId="0" xfId="0" applyFont="1" applyAlignment="1"/>
    <xf numFmtId="0" fontId="0" fillId="0" borderId="0" xfId="0" applyAlignment="1"/>
    <xf numFmtId="0" fontId="0" fillId="0" borderId="0" xfId="0" applyBorder="1"/>
    <xf numFmtId="0" fontId="0" fillId="0" borderId="0" xfId="0" applyFont="1" applyBorder="1" applyAlignment="1">
      <alignment wrapText="1"/>
    </xf>
    <xf numFmtId="0" fontId="0" fillId="0" borderId="0" xfId="0" applyFont="1" applyBorder="1"/>
    <xf numFmtId="0" fontId="0" fillId="0" borderId="0" xfId="0" applyFon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0" fillId="0" borderId="0" xfId="0" applyAlignment="1">
      <alignment horizontal="right" wrapText="1"/>
    </xf>
    <xf numFmtId="0" fontId="1" fillId="0" borderId="0" xfId="0" applyFont="1" applyAlignment="1">
      <alignment wrapText="1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31"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[Excel_Examples_VolcanoData_Solutions.xlsx]Pivot_Answer_1!PivotTable2</c:name>
    <c:fmtId val="0"/>
  </c:pivotSource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</c:pivotFmts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Pivot_Answer_1!$B$3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Pivot_Answer_1!$A$4:$A$23</c:f>
              <c:strCache>
                <c:ptCount val="19"/>
                <c:pt idx="0">
                  <c:v>Mud volcano</c:v>
                </c:pt>
                <c:pt idx="1">
                  <c:v>Maar</c:v>
                </c:pt>
                <c:pt idx="2">
                  <c:v>Lava cone</c:v>
                </c:pt>
                <c:pt idx="3">
                  <c:v>Pumice cone</c:v>
                </c:pt>
                <c:pt idx="4">
                  <c:v>Crater rows</c:v>
                </c:pt>
                <c:pt idx="5">
                  <c:v>Cinder cone</c:v>
                </c:pt>
                <c:pt idx="6">
                  <c:v>Compound volcano</c:v>
                </c:pt>
                <c:pt idx="7">
                  <c:v>Volcanic field</c:v>
                </c:pt>
                <c:pt idx="8">
                  <c:v>Pyroclastic cone</c:v>
                </c:pt>
                <c:pt idx="9">
                  <c:v>Tuff cone</c:v>
                </c:pt>
                <c:pt idx="10">
                  <c:v>Fissure vent</c:v>
                </c:pt>
                <c:pt idx="11">
                  <c:v>Lava dome</c:v>
                </c:pt>
                <c:pt idx="12">
                  <c:v>Pyroclastic shield</c:v>
                </c:pt>
                <c:pt idx="13">
                  <c:v>Submarine volcano</c:v>
                </c:pt>
                <c:pt idx="14">
                  <c:v>Subglacial volcano</c:v>
                </c:pt>
                <c:pt idx="15">
                  <c:v>Caldera</c:v>
                </c:pt>
                <c:pt idx="16">
                  <c:v>Shield volcano</c:v>
                </c:pt>
                <c:pt idx="17">
                  <c:v>Complex volcano</c:v>
                </c:pt>
                <c:pt idx="18">
                  <c:v>Stratovolcano</c:v>
                </c:pt>
              </c:strCache>
            </c:strRef>
          </c:cat>
          <c:val>
            <c:numRef>
              <c:f>Pivot_Answer_1!$B$4:$B$23</c:f>
              <c:numCache>
                <c:formatCode>General</c:formatCode>
                <c:ptCount val="19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2</c:v>
                </c:pt>
                <c:pt idx="6">
                  <c:v>2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4</c:v>
                </c:pt>
                <c:pt idx="11">
                  <c:v>7</c:v>
                </c:pt>
                <c:pt idx="12">
                  <c:v>9</c:v>
                </c:pt>
                <c:pt idx="13">
                  <c:v>14</c:v>
                </c:pt>
                <c:pt idx="14">
                  <c:v>15</c:v>
                </c:pt>
                <c:pt idx="15">
                  <c:v>52</c:v>
                </c:pt>
                <c:pt idx="16">
                  <c:v>54</c:v>
                </c:pt>
                <c:pt idx="17">
                  <c:v>69</c:v>
                </c:pt>
                <c:pt idx="18">
                  <c:v>416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74-429D-884F-0B90AF0753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323275992"/>
        <c:axId val="323275336"/>
      </c:barChart>
      <c:catAx>
        <c:axId val="3232759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3275336"/>
        <c:crosses val="autoZero"/>
        <c:auto val="1"/>
        <c:lblAlgn val="ctr"/>
        <c:lblOffset val="100"/>
        <c:noMultiLvlLbl val="0"/>
      </c:catAx>
      <c:valAx>
        <c:axId val="3232753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32759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[Excel_Examples_VolcanoData_Solutions.xlsx]Pivot_Answer_2!PivotTable3</c:name>
    <c:fmtId val="0"/>
  </c:pivotSource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Pivot_Answer_2!$B$3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Pivot_Answer_2!$A$4:$A$16</c:f>
              <c:strCache>
                <c:ptCount val="12"/>
                <c:pt idx="0">
                  <c:v>766</c:v>
                </c:pt>
                <c:pt idx="1">
                  <c:v>1606</c:v>
                </c:pt>
                <c:pt idx="2">
                  <c:v>1640</c:v>
                </c:pt>
                <c:pt idx="3">
                  <c:v>1664</c:v>
                </c:pt>
                <c:pt idx="4">
                  <c:v>1741</c:v>
                </c:pt>
                <c:pt idx="5">
                  <c:v>1780</c:v>
                </c:pt>
                <c:pt idx="6">
                  <c:v>1781</c:v>
                </c:pt>
                <c:pt idx="7">
                  <c:v>1792</c:v>
                </c:pt>
                <c:pt idx="8">
                  <c:v>1914</c:v>
                </c:pt>
                <c:pt idx="9">
                  <c:v>1952</c:v>
                </c:pt>
                <c:pt idx="10">
                  <c:v>1953</c:v>
                </c:pt>
                <c:pt idx="11">
                  <c:v>2000</c:v>
                </c:pt>
              </c:strCache>
            </c:strRef>
          </c:cat>
          <c:val>
            <c:numRef>
              <c:f>Pivot_Answer_2!$B$4:$B$16</c:f>
              <c:numCache>
                <c:formatCode>General</c:formatCode>
                <c:ptCount val="12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2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4</c:v>
                </c:pt>
                <c:pt idx="10">
                  <c:v>2</c:v>
                </c:pt>
                <c:pt idx="1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AF-49FA-86E7-357A5725FC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33894392"/>
        <c:axId val="433894064"/>
      </c:barChart>
      <c:catAx>
        <c:axId val="433894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3894064"/>
        <c:crosses val="autoZero"/>
        <c:auto val="1"/>
        <c:lblAlgn val="ctr"/>
        <c:lblOffset val="100"/>
        <c:noMultiLvlLbl val="0"/>
      </c:catAx>
      <c:valAx>
        <c:axId val="4338940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38943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[Excel_Examples_VolcanoData_Solutions.xlsx]Pivot_Answer_3!PivotTable1</c:name>
    <c:fmtId val="1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4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</c:pivotFmt>
      <c:pivotFmt>
        <c:idx val="5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</c:pivotFmt>
      <c:pivotFmt>
        <c:idx val="6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</c:pivotFmt>
      <c:pivotFmt>
        <c:idx val="7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</c:pivotFmt>
      <c:pivotFmt>
        <c:idx val="8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</c:pivotFmt>
      <c:pivotFmt>
        <c:idx val="9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</c:pivotFmt>
      <c:pivotFmt>
        <c:idx val="1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</c:pivotFmt>
      <c:pivotFmt>
        <c:idx val="1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</c:pivotFmt>
      <c:pivotFmt>
        <c:idx val="12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</c:pivotFmt>
      <c:pivotFmt>
        <c:idx val="13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</c:pivotFmt>
      <c:pivotFmt>
        <c:idx val="14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</c:pivotFmt>
      <c:pivotFmt>
        <c:idx val="15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</c:pivotFmt>
      <c:pivotFmt>
        <c:idx val="16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</c:pivotFmt>
      <c:pivotFmt>
        <c:idx val="17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</c:pivotFmt>
      <c:pivotFmt>
        <c:idx val="18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</c:pivotFmt>
      <c:pivotFmt>
        <c:idx val="19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</c:pivotFmt>
      <c:pivotFmt>
        <c:idx val="2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</c:pivotFmt>
      <c:pivotFmt>
        <c:idx val="2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</c:pivotFmt>
      <c:pivotFmt>
        <c:idx val="22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</c:pivotFmt>
      <c:pivotFmt>
        <c:idx val="23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</c:pivotFmt>
      <c:pivotFmt>
        <c:idx val="24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</c:pivotFmt>
      <c:pivotFmt>
        <c:idx val="25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</c:pivotFmt>
      <c:pivotFmt>
        <c:idx val="26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</c:pivotFmt>
      <c:pivotFmt>
        <c:idx val="27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</c:pivotFmt>
      <c:pivotFmt>
        <c:idx val="28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</c:pivotFmt>
      <c:pivotFmt>
        <c:idx val="29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</c:pivotFmt>
      <c:pivotFmt>
        <c:idx val="3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</c:pivotFmt>
      <c:pivotFmt>
        <c:idx val="3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</c:pivotFmt>
      <c:pivotFmt>
        <c:idx val="32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</c:pivotFmt>
      <c:pivotFmt>
        <c:idx val="33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</c:pivotFmt>
      <c:pivotFmt>
        <c:idx val="34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</c:pivotFmt>
      <c:pivotFmt>
        <c:idx val="35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</c:pivotFmt>
      <c:pivotFmt>
        <c:idx val="36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</c:pivotFmt>
      <c:pivotFmt>
        <c:idx val="37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</c:pivotFmt>
      <c:pivotFmt>
        <c:idx val="38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</c:pivotFmt>
      <c:pivotFmt>
        <c:idx val="39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</c:pivotFmt>
      <c:pivotFmt>
        <c:idx val="4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</c:pivotFmt>
      <c:pivotFmt>
        <c:idx val="4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</c:pivotFmt>
      <c:pivotFmt>
        <c:idx val="42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</c:pivotFmt>
      <c:pivotFmt>
        <c:idx val="43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</c:pivotFmt>
      <c:pivotFmt>
        <c:idx val="44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</c:pivotFmt>
      <c:pivotFmt>
        <c:idx val="45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</c:pivotFmt>
      <c:pivotFmt>
        <c:idx val="46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</c:pivotFmt>
      <c:pivotFmt>
        <c:idx val="47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</c:pivotFmt>
      <c:pivotFmt>
        <c:idx val="48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</c:pivotFmt>
      <c:pivotFmt>
        <c:idx val="49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</c:pivotFmt>
      <c:pivotFmt>
        <c:idx val="5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</c:pivotFmt>
      <c:pivotFmt>
        <c:idx val="5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</c:pivotFmt>
      <c:pivotFmt>
        <c:idx val="52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</c:pivotFmt>
      <c:pivotFmt>
        <c:idx val="53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</c:pivotFmt>
      <c:pivotFmt>
        <c:idx val="54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</c:pivotFmt>
      <c:pivotFmt>
        <c:idx val="55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</c:pivotFmt>
      <c:pivotFmt>
        <c:idx val="56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</c:pivotFmt>
      <c:pivotFmt>
        <c:idx val="57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</c:pivotFmt>
      <c:pivotFmt>
        <c:idx val="58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</c:pivotFmt>
      <c:pivotFmt>
        <c:idx val="59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</c:pivotFmt>
      <c:pivotFmt>
        <c:idx val="6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</c:pivotFmt>
      <c:pivotFmt>
        <c:idx val="6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</c:pivotFmt>
      <c:pivotFmt>
        <c:idx val="62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</c:pivotFmt>
      <c:pivotFmt>
        <c:idx val="63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</c:pivotFmt>
      <c:pivotFmt>
        <c:idx val="64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</c:pivotFmt>
      <c:pivotFmt>
        <c:idx val="65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</c:pivotFmt>
      <c:pivotFmt>
        <c:idx val="66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</c:pivotFmt>
      <c:pivotFmt>
        <c:idx val="67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</c:pivotFmt>
      <c:pivotFmt>
        <c:idx val="68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</c:pivotFmt>
      <c:pivotFmt>
        <c:idx val="69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</c:pivotFmt>
      <c:pivotFmt>
        <c:idx val="7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</c:pivotFmt>
      <c:pivotFmt>
        <c:idx val="7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</c:pivotFmt>
      <c:pivotFmt>
        <c:idx val="72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</c:pivotFmt>
      <c:pivotFmt>
        <c:idx val="73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</c:pivotFmt>
      <c:pivotFmt>
        <c:idx val="74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</c:pivotFmt>
      <c:pivotFmt>
        <c:idx val="75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</c:pivotFmt>
      <c:pivotFmt>
        <c:idx val="76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</c:pivotFmt>
      <c:pivotFmt>
        <c:idx val="77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</c:pivotFmt>
      <c:pivotFmt>
        <c:idx val="78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</c:pivotFmt>
      <c:pivotFmt>
        <c:idx val="79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</c:pivotFmt>
      <c:pivotFmt>
        <c:idx val="8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</c:pivotFmt>
      <c:pivotFmt>
        <c:idx val="8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</c:pivotFmt>
      <c:pivotFmt>
        <c:idx val="82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</c:pivotFmt>
      <c:pivotFmt>
        <c:idx val="83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</c:pivotFmt>
      <c:pivotFmt>
        <c:idx val="84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</c:pivotFmt>
      <c:pivotFmt>
        <c:idx val="85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</c:pivotFmt>
      <c:pivotFmt>
        <c:idx val="86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</c:pivotFmt>
      <c:pivotFmt>
        <c:idx val="87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</c:pivotFmt>
      <c:pivotFmt>
        <c:idx val="88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</c:pivotFmt>
      <c:pivotFmt>
        <c:idx val="89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</c:pivotFmt>
      <c:pivotFmt>
        <c:idx val="9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</c:pivotFmt>
      <c:pivotFmt>
        <c:idx val="9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</c:pivotFmt>
      <c:pivotFmt>
        <c:idx val="92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</c:pivotFmt>
      <c:pivotFmt>
        <c:idx val="93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</c:pivotFmt>
      <c:pivotFmt>
        <c:idx val="94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</c:pivotFmt>
      <c:pivotFmt>
        <c:idx val="95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</c:pivotFmt>
      <c:pivotFmt>
        <c:idx val="96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</c:pivotFmt>
      <c:pivotFmt>
        <c:idx val="97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</c:pivotFmt>
      <c:pivotFmt>
        <c:idx val="98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</c:pivotFmt>
      <c:pivotFmt>
        <c:idx val="99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</c:pivotFmt>
      <c:pivotFmt>
        <c:idx val="10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</c:pivotFmt>
      <c:pivotFmt>
        <c:idx val="10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</c:pivotFmt>
      <c:pivotFmt>
        <c:idx val="102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</c:pivotFmt>
      <c:pivotFmt>
        <c:idx val="103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</c:pivotFmt>
      <c:pivotFmt>
        <c:idx val="104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</c:pivotFmt>
      <c:pivotFmt>
        <c:idx val="105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</c:pivotFmt>
      <c:pivotFmt>
        <c:idx val="106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</c:pivotFmt>
      <c:pivotFmt>
        <c:idx val="107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</c:pivotFmt>
      <c:pivotFmt>
        <c:idx val="108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09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1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1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12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13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14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15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16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17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18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19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2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2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22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23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24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25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26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27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28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29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3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3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32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33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34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35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36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37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38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39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4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4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42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43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44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45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46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47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48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49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5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5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52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53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54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55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56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57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58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59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6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6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62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63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64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65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66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67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68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69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7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7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72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73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74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75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76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77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78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79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8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8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82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83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84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85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86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87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88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89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9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9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9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9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9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9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9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9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9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9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0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0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0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0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0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0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0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0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0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0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1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1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1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1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1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1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1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1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1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1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2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2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2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2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2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2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2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2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2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2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3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3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3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3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3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3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3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3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3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3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4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4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4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4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4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4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4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4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4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4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5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5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5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5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5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5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5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5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5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5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6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6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6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6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6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6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6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6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6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6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7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7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7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7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7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7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7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7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7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7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8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8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8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8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8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8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8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8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8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8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9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9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9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9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9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9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9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9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9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9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0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0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0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0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0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0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0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0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0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0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1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1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1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1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1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1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1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1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1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1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2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2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2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2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2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2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2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2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2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2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3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3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Pivot_Answer_3!$B$3:$B$4</c:f>
              <c:strCache>
                <c:ptCount val="1"/>
                <c:pt idx="0">
                  <c:v>Indonesia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Pivot_Answer_3!$A$5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Pivot_Answer_3!$B$5</c:f>
              <c:numCache>
                <c:formatCode>General</c:formatCode>
                <c:ptCount val="1"/>
                <c:pt idx="0">
                  <c:v>55692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1AD-FCF2-4703-896F-CC25F28496D1}"/>
            </c:ext>
          </c:extLst>
        </c:ser>
        <c:ser>
          <c:idx val="1"/>
          <c:order val="1"/>
          <c:tx>
            <c:strRef>
              <c:f>Pivot_Answer_3!$C$3:$C$4</c:f>
              <c:strCache>
                <c:ptCount val="1"/>
                <c:pt idx="0">
                  <c:v>El Salvador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Pivot_Answer_3!$A$5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Pivot_Answer_3!$C$5</c:f>
              <c:numCache>
                <c:formatCode>General</c:formatCode>
                <c:ptCount val="1"/>
                <c:pt idx="0">
                  <c:v>30325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1AE-FCF2-4703-896F-CC25F28496D1}"/>
            </c:ext>
          </c:extLst>
        </c:ser>
        <c:ser>
          <c:idx val="2"/>
          <c:order val="2"/>
          <c:tx>
            <c:strRef>
              <c:f>Pivot_Answer_3!$D$3:$D$4</c:f>
              <c:strCache>
                <c:ptCount val="1"/>
                <c:pt idx="0">
                  <c:v>Martinique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Pivot_Answer_3!$A$5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Pivot_Answer_3!$D$5</c:f>
              <c:numCache>
                <c:formatCode>General</c:formatCode>
                <c:ptCount val="1"/>
                <c:pt idx="0">
                  <c:v>29023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1AF-FCF2-4703-896F-CC25F28496D1}"/>
            </c:ext>
          </c:extLst>
        </c:ser>
        <c:ser>
          <c:idx val="3"/>
          <c:order val="3"/>
          <c:tx>
            <c:strRef>
              <c:f>Pivot_Answer_3!$E$3:$E$4</c:f>
              <c:strCache>
                <c:ptCount val="1"/>
                <c:pt idx="0">
                  <c:v>Colombia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Pivot_Answer_3!$A$5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Pivot_Answer_3!$E$5</c:f>
              <c:numCache>
                <c:formatCode>General</c:formatCode>
                <c:ptCount val="1"/>
                <c:pt idx="0">
                  <c:v>24807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1B0-FCF2-4703-896F-CC25F28496D1}"/>
            </c:ext>
          </c:extLst>
        </c:ser>
        <c:ser>
          <c:idx val="4"/>
          <c:order val="4"/>
          <c:tx>
            <c:strRef>
              <c:f>Pivot_Answer_3!$F$3:$F$4</c:f>
              <c:strCache>
                <c:ptCount val="1"/>
                <c:pt idx="0">
                  <c:v>Iceland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Pivot_Answer_3!$A$5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Pivot_Answer_3!$F$5</c:f>
              <c:numCache>
                <c:formatCode>General</c:formatCode>
                <c:ptCount val="1"/>
                <c:pt idx="0">
                  <c:v>9586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1B1-FCF2-4703-896F-CC25F28496D1}"/>
            </c:ext>
          </c:extLst>
        </c:ser>
        <c:ser>
          <c:idx val="5"/>
          <c:order val="5"/>
          <c:tx>
            <c:strRef>
              <c:f>Pivot_Answer_3!$G$3:$G$4</c:f>
              <c:strCache>
                <c:ptCount val="1"/>
                <c:pt idx="0">
                  <c:v>Italy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Pivot_Answer_3!$A$5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Pivot_Answer_3!$G$5</c:f>
              <c:numCache>
                <c:formatCode>General</c:formatCode>
                <c:ptCount val="1"/>
                <c:pt idx="0">
                  <c:v>8445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1B2-FCF2-4703-896F-CC25F28496D1}"/>
            </c:ext>
          </c:extLst>
        </c:ser>
        <c:ser>
          <c:idx val="6"/>
          <c:order val="6"/>
          <c:tx>
            <c:strRef>
              <c:f>Pivot_Answer_3!$H$3:$H$4</c:f>
              <c:strCache>
                <c:ptCount val="1"/>
                <c:pt idx="0">
                  <c:v>Papua New Guinea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Pivot_Answer_3!$A$5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Pivot_Answer_3!$H$5</c:f>
              <c:numCache>
                <c:formatCode>General</c:formatCode>
                <c:ptCount val="1"/>
                <c:pt idx="0">
                  <c:v>5504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1B3-FCF2-4703-896F-CC25F28496D1}"/>
            </c:ext>
          </c:extLst>
        </c:ser>
        <c:ser>
          <c:idx val="7"/>
          <c:order val="7"/>
          <c:tx>
            <c:strRef>
              <c:f>Pivot_Answer_3!$I$3:$I$4</c:f>
              <c:strCache>
                <c:ptCount val="1"/>
                <c:pt idx="0">
                  <c:v>United States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Pivot_Answer_3!$A$5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Pivot_Answer_3!$I$5</c:f>
              <c:numCache>
                <c:formatCode>General</c:formatCode>
                <c:ptCount val="1"/>
                <c:pt idx="0">
                  <c:v>5480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1B4-FCF2-4703-896F-CC25F28496D1}"/>
            </c:ext>
          </c:extLst>
        </c:ser>
        <c:ser>
          <c:idx val="8"/>
          <c:order val="8"/>
          <c:tx>
            <c:strRef>
              <c:f>Pivot_Answer_3!$J$3:$J$4</c:f>
              <c:strCache>
                <c:ptCount val="1"/>
                <c:pt idx="0">
                  <c:v>Philippines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Pivot_Answer_3!$A$5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Pivot_Answer_3!$J$5</c:f>
              <c:numCache>
                <c:formatCode>General</c:formatCode>
                <c:ptCount val="1"/>
                <c:pt idx="0">
                  <c:v>5446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1B5-FCF2-4703-896F-CC25F28496D1}"/>
            </c:ext>
          </c:extLst>
        </c:ser>
        <c:ser>
          <c:idx val="9"/>
          <c:order val="9"/>
          <c:tx>
            <c:strRef>
              <c:f>Pivot_Answer_3!$K$3:$K$4</c:f>
              <c:strCache>
                <c:ptCount val="1"/>
                <c:pt idx="0">
                  <c:v>Japan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Pivot_Answer_3!$A$5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Pivot_Answer_3!$K$5</c:f>
              <c:numCache>
                <c:formatCode>General</c:formatCode>
                <c:ptCount val="1"/>
                <c:pt idx="0">
                  <c:v>4107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1B6-FCF2-4703-896F-CC25F28496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323256832"/>
        <c:axId val="323257160"/>
      </c:barChart>
      <c:catAx>
        <c:axId val="323256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3257160"/>
        <c:crosses val="autoZero"/>
        <c:auto val="1"/>
        <c:lblAlgn val="ctr"/>
        <c:lblOffset val="100"/>
        <c:noMultiLvlLbl val="0"/>
      </c:catAx>
      <c:valAx>
        <c:axId val="323257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32568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514350</xdr:colOff>
      <xdr:row>1</xdr:row>
      <xdr:rowOff>76199</xdr:rowOff>
    </xdr:from>
    <xdr:to>
      <xdr:col>14</xdr:col>
      <xdr:colOff>400050</xdr:colOff>
      <xdr:row>32</xdr:row>
      <xdr:rowOff>142874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314325</xdr:colOff>
      <xdr:row>2</xdr:row>
      <xdr:rowOff>114300</xdr:rowOff>
    </xdr:from>
    <xdr:to>
      <xdr:col>14</xdr:col>
      <xdr:colOff>600075</xdr:colOff>
      <xdr:row>20</xdr:row>
      <xdr:rowOff>95250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747712</xdr:colOff>
      <xdr:row>5</xdr:row>
      <xdr:rowOff>180973</xdr:rowOff>
    </xdr:from>
    <xdr:to>
      <xdr:col>13</xdr:col>
      <xdr:colOff>981075</xdr:colOff>
      <xdr:row>27</xdr:row>
      <xdr:rowOff>114300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Lenovo User" refreshedDate="42893.589935300923" createdVersion="6" refreshedVersion="6" minRefreshableVersion="3" recordCount="658" xr:uid="{00000000-000A-0000-FFFF-FFFF08000000}">
  <cacheSource type="worksheet">
    <worksheetSource name="Table1"/>
  </cacheSource>
  <cacheFields count="13">
    <cacheField name="Year" numFmtId="0">
      <sharedItems containsSemiMixedTypes="0" containsString="0" containsNumber="1" containsInteger="1" minValue="-4360" maxValue="2014" count="341">
        <n v="2014"/>
        <n v="2013"/>
        <n v="2012"/>
        <n v="2011"/>
        <n v="2010"/>
        <n v="2009"/>
        <n v="2008"/>
        <n v="2007"/>
        <n v="2006"/>
        <n v="2005"/>
        <n v="2004"/>
        <n v="2003"/>
        <n v="2002"/>
        <n v="2001"/>
        <n v="2000"/>
        <n v="1999"/>
        <n v="1998"/>
        <n v="1997"/>
        <n v="1996"/>
        <n v="1995"/>
        <n v="1994"/>
        <n v="1993"/>
        <n v="1992"/>
        <n v="1991"/>
        <n v="1990"/>
        <n v="1988"/>
        <n v="1987"/>
        <n v="1986"/>
        <n v="1985"/>
        <n v="1984"/>
        <n v="1983"/>
        <n v="1982"/>
        <n v="1981"/>
        <n v="1980"/>
        <n v="1979"/>
        <n v="1978"/>
        <n v="1977"/>
        <n v="1976"/>
        <n v="1975"/>
        <n v="1974"/>
        <n v="1973"/>
        <n v="1972"/>
        <n v="1971"/>
        <n v="1970"/>
        <n v="1969"/>
        <n v="1968"/>
        <n v="1967"/>
        <n v="1966"/>
        <n v="1965"/>
        <n v="1964"/>
        <n v="1963"/>
        <n v="1962"/>
        <n v="1961"/>
        <n v="1960"/>
        <n v="1958"/>
        <n v="1957"/>
        <n v="1956"/>
        <n v="1955"/>
        <n v="1954"/>
        <n v="1953"/>
        <n v="1952"/>
        <n v="1951"/>
        <n v="1950"/>
        <n v="1949"/>
        <n v="1948"/>
        <n v="1947"/>
        <n v="1946"/>
        <n v="1944"/>
        <n v="1943"/>
        <n v="1941"/>
        <n v="1940"/>
        <n v="1939"/>
        <n v="1938"/>
        <n v="1937"/>
        <n v="1936"/>
        <n v="1933"/>
        <n v="1932"/>
        <n v="1931"/>
        <n v="1930"/>
        <n v="1929"/>
        <n v="1928"/>
        <n v="1927"/>
        <n v="1926"/>
        <n v="1924"/>
        <n v="1923"/>
        <n v="1920"/>
        <n v="1919"/>
        <n v="1918"/>
        <n v="1917"/>
        <n v="1916"/>
        <n v="1914"/>
        <n v="1913"/>
        <n v="1912"/>
        <n v="1911"/>
        <n v="1910"/>
        <n v="1909"/>
        <n v="1907"/>
        <n v="1906"/>
        <n v="1905"/>
        <n v="1904"/>
        <n v="1903"/>
        <n v="1902"/>
        <n v="1901"/>
        <n v="1900"/>
        <n v="1899"/>
        <n v="1897"/>
        <n v="1896"/>
        <n v="1895"/>
        <n v="1894"/>
        <n v="1893"/>
        <n v="1892"/>
        <n v="1890"/>
        <n v="1889"/>
        <n v="1888"/>
        <n v="1887"/>
        <n v="1886"/>
        <n v="1885"/>
        <n v="1884"/>
        <n v="1883"/>
        <n v="1879"/>
        <n v="1878"/>
        <n v="1877"/>
        <n v="1875"/>
        <n v="1874"/>
        <n v="1873"/>
        <n v="1872"/>
        <n v="1871"/>
        <n v="1870"/>
        <n v="1869"/>
        <n v="1868"/>
        <n v="1867"/>
        <n v="1866"/>
        <n v="1864"/>
        <n v="1863"/>
        <n v="1861"/>
        <n v="1860"/>
        <n v="1858"/>
        <n v="1857"/>
        <n v="1856"/>
        <n v="1854"/>
        <n v="1853"/>
        <n v="1850"/>
        <n v="1848"/>
        <n v="1847"/>
        <n v="1846"/>
        <n v="1845"/>
        <n v="1843"/>
        <n v="1841"/>
        <n v="1840"/>
        <n v="1839"/>
        <n v="1838"/>
        <n v="1837"/>
        <n v="1835"/>
        <n v="1833"/>
        <n v="1832"/>
        <n v="1829"/>
        <n v="1827"/>
        <n v="1826"/>
        <n v="1825"/>
        <n v="1824"/>
        <n v="1823"/>
        <n v="1822"/>
        <n v="1820"/>
        <n v="1819"/>
        <n v="1818"/>
        <n v="1817"/>
        <n v="1816"/>
        <n v="1815"/>
        <n v="1814"/>
        <n v="1812"/>
        <n v="1805"/>
        <n v="1804"/>
        <n v="1803"/>
        <n v="1801"/>
        <n v="1800"/>
        <n v="1794"/>
        <n v="1792"/>
        <n v="1790"/>
        <n v="1789"/>
        <n v="1786"/>
        <n v="1785"/>
        <n v="1784"/>
        <n v="1783"/>
        <n v="1781"/>
        <n v="1780"/>
        <n v="1779"/>
        <n v="1778"/>
        <n v="1775"/>
        <n v="1773"/>
        <n v="1772"/>
        <n v="1768"/>
        <n v="1766"/>
        <n v="1762"/>
        <n v="1760"/>
        <n v="1757"/>
        <n v="1755"/>
        <n v="1754"/>
        <n v="1753"/>
        <n v="1749"/>
        <n v="1742"/>
        <n v="1741"/>
        <n v="1737"/>
        <n v="1730"/>
        <n v="1729"/>
        <n v="1727"/>
        <n v="1726"/>
        <n v="1721"/>
        <n v="1718"/>
        <n v="1717"/>
        <n v="1716"/>
        <n v="1714"/>
        <n v="1712"/>
        <n v="1711"/>
        <n v="1707"/>
        <n v="1706"/>
        <n v="1698"/>
        <n v="1694"/>
        <n v="1693"/>
        <n v="1692"/>
        <n v="1690"/>
        <n v="1684"/>
        <n v="1682"/>
        <n v="1679"/>
        <n v="1677"/>
        <n v="1673"/>
        <n v="1672"/>
        <n v="1670"/>
        <n v="1669"/>
        <n v="1664"/>
        <n v="1663"/>
        <n v="1660"/>
        <n v="1659"/>
        <n v="1650"/>
        <n v="1646"/>
        <n v="1640"/>
        <n v="1638"/>
        <n v="1636"/>
        <n v="1631"/>
        <n v="1630"/>
        <n v="1629"/>
        <n v="1625"/>
        <n v="1617"/>
        <n v="1615"/>
        <n v="1609"/>
        <n v="1608"/>
        <n v="1606"/>
        <n v="1600"/>
        <n v="1598"/>
        <n v="1597"/>
        <n v="1596"/>
        <n v="1595"/>
        <n v="1593"/>
        <n v="1587"/>
        <n v="1586"/>
        <n v="1581"/>
        <n v="1580"/>
        <n v="1576"/>
        <n v="1570"/>
        <n v="1566"/>
        <n v="1565"/>
        <n v="1564"/>
        <n v="1550"/>
        <n v="1540"/>
        <n v="1538"/>
        <n v="1536"/>
        <n v="1510"/>
        <n v="1500"/>
        <n v="1485"/>
        <n v="1477"/>
        <n v="1471"/>
        <n v="1452"/>
        <n v="1410"/>
        <n v="1389"/>
        <n v="1385"/>
        <n v="1376"/>
        <n v="1362"/>
        <n v="1357"/>
        <n v="1341"/>
        <n v="1334"/>
        <n v="1331"/>
        <n v="1329"/>
        <n v="1311"/>
        <n v="1302"/>
        <n v="1300"/>
        <n v="1280"/>
        <n v="1262"/>
        <n v="1250"/>
        <n v="1206"/>
        <n v="1177"/>
        <n v="1169"/>
        <n v="1158"/>
        <n v="1151"/>
        <n v="1104"/>
        <n v="1050"/>
        <n v="1000"/>
        <n v="950"/>
        <n v="934"/>
        <n v="930"/>
        <n v="920"/>
        <n v="800"/>
        <n v="787"/>
        <n v="766"/>
        <n v="764"/>
        <n v="710"/>
        <n v="640"/>
        <n v="590"/>
        <n v="540"/>
        <n v="500"/>
        <n v="450"/>
        <n v="416"/>
        <n v="350"/>
        <n v="240"/>
        <n v="230"/>
        <n v="200"/>
        <n v="79"/>
        <n v="60"/>
        <n v="50"/>
        <n v="46"/>
        <n v="-50"/>
        <n v="-100"/>
        <n v="-141"/>
        <n v="-150"/>
        <n v="-197"/>
        <n v="-250"/>
        <n v="-1050"/>
        <n v="-1370"/>
        <n v="-1460"/>
        <n v="-1550"/>
        <n v="-1610"/>
        <n v="-1645"/>
        <n v="-1750"/>
        <n v="-1860"/>
        <n v="-1890"/>
        <n v="-1900"/>
        <n v="-2040"/>
        <n v="-3550"/>
        <n v="-3580"/>
        <n v="-4000"/>
        <n v="-4050"/>
        <n v="-4350"/>
        <n v="-4360"/>
      </sharedItems>
    </cacheField>
    <cacheField name="Associated Tsunami?" numFmtId="0">
      <sharedItems containsBlank="1" count="2">
        <m/>
        <s v="Tsunami"/>
      </sharedItems>
    </cacheField>
    <cacheField name="Associated Earthquake?" numFmtId="0">
      <sharedItems containsBlank="1"/>
    </cacheField>
    <cacheField name="Name" numFmtId="0">
      <sharedItems/>
    </cacheField>
    <cacheField name="Country" numFmtId="0">
      <sharedItems count="48">
        <s v="Cape Verde"/>
        <s v="Indonesia"/>
        <s v="United States"/>
        <s v="Japan"/>
        <s v="Philippines"/>
        <s v="Peru"/>
        <s v="Russia"/>
        <s v="Iceland"/>
        <s v="Eritrea"/>
        <s v="Chile"/>
        <s v="Ecuador"/>
        <s v="Guatemala"/>
        <s v="Colombia"/>
        <s v="Yemen"/>
        <s v="New Zealand"/>
        <s v="Montserrat"/>
        <s v="Comoros"/>
        <s v="Italy"/>
        <s v="Congo, DRC"/>
        <s v="Mexico"/>
        <s v="Papua New Guinea"/>
        <s v="Vanuatu"/>
        <s v="Nicaragua"/>
        <s v="Costa Rica"/>
        <s v="Pacific Ocean"/>
        <s v="Cameroon"/>
        <s v="Equatorial Guinea"/>
        <s v="Reunion"/>
        <s v="Spain"/>
        <s v="Solomon Is."/>
        <s v="Antarctica"/>
        <s v="Tanzania"/>
        <s v="Greece"/>
        <s v="El Salvador"/>
        <s v="Trinidad "/>
        <s v="Ethiopia"/>
        <s v="Samoa"/>
        <s v="Tonga"/>
        <s v="Martinique"/>
        <s v="St. Vincent &amp; the Grenadines"/>
        <s v="Taiwan"/>
        <s v="St. Kitts &amp; Nevis"/>
        <s v="Guadeloupe"/>
        <s v="Portugal"/>
        <s v="Canada"/>
        <s v="China"/>
        <s v="North Korea"/>
        <s v="Saudi Arabia"/>
      </sharedItems>
    </cacheField>
    <cacheField name="Elevation" numFmtId="0">
      <sharedItems containsSemiMixedTypes="0" containsString="0" containsNumber="1" containsInteger="1" minValue="-642" maxValue="5967"/>
    </cacheField>
    <cacheField name="Type" numFmtId="0">
      <sharedItems count="19">
        <s v="Stratovolcano"/>
        <s v="Shield volcano"/>
        <s v="Complex volcano"/>
        <s v="Subglacial volcano"/>
        <s v="Caldera"/>
        <s v="Pyroclastic shield"/>
        <s v="Cinder cone"/>
        <s v="Maar"/>
        <s v="Tuff cone"/>
        <s v="Lava dome"/>
        <s v="Submarine volcano"/>
        <s v="Compound volcano"/>
        <s v="Pyroclastic cone"/>
        <s v="Mud volcano"/>
        <s v="Pumice cone"/>
        <s v="Lava cone"/>
        <s v="Fissure vent"/>
        <s v="Crater rows"/>
        <s v="Volcanic field"/>
      </sharedItems>
    </cacheField>
    <cacheField name="Status" numFmtId="0">
      <sharedItems/>
    </cacheField>
    <cacheField name="Volcano Explosivity Index (VEI)" numFmtId="0">
      <sharedItems containsString="0" containsBlank="1" containsNumber="1" containsInteger="1" minValue="0" maxValue="7"/>
    </cacheField>
    <cacheField name="Deaths" numFmtId="0">
      <sharedItems containsString="0" containsBlank="1" containsNumber="1" containsInteger="1" minValue="1" maxValue="30000" count="111">
        <m/>
        <n v="7"/>
        <n v="55"/>
        <n v="17"/>
        <n v="5"/>
        <n v="1"/>
        <n v="4"/>
        <n v="2"/>
        <n v="324"/>
        <n v="10"/>
        <n v="1266"/>
        <n v="100"/>
        <n v="3"/>
        <n v="22"/>
        <n v="60"/>
        <n v="9"/>
        <n v="75"/>
        <n v="6"/>
        <n v="450"/>
        <n v="32"/>
        <n v="43"/>
        <n v="1700"/>
        <n v="23080"/>
        <n v="37"/>
        <n v="1879"/>
        <n v="33"/>
        <n v="68"/>
        <n v="200"/>
        <n v="57"/>
        <n v="149"/>
        <n v="119"/>
        <n v="80"/>
        <n v="12"/>
        <n v="15"/>
        <n v="372"/>
        <n v="39"/>
        <n v="215"/>
        <n v="355"/>
        <n v="114"/>
        <n v="1028"/>
        <n v="120"/>
        <n v="40"/>
        <n v="25"/>
        <n v="64"/>
        <n v="31"/>
        <n v="2942"/>
        <n v="36"/>
        <n v="11"/>
        <n v="117"/>
        <n v="27"/>
        <n v="507"/>
        <n v="8"/>
        <n v="1369"/>
        <n v="98"/>
        <n v="48"/>
        <n v="146"/>
        <n v="5110"/>
        <n v="325"/>
        <n v="28"/>
        <n v="21"/>
        <n v="20"/>
        <n v="1335"/>
        <n v="221"/>
        <n v="350"/>
        <n v="16"/>
        <n v="28000"/>
        <n v="1000"/>
        <n v="23"/>
        <n v="1500"/>
        <n v="1680"/>
        <n v="125"/>
        <n v="72"/>
        <n v="1532"/>
        <n v="180"/>
        <n v="461"/>
        <n v="153"/>
        <n v="74"/>
        <n v="2000"/>
        <n v="340"/>
        <n v="54"/>
        <n v="106"/>
        <n v="326"/>
        <n v="2806"/>
        <n v="34"/>
        <n v="56"/>
        <n v="126"/>
        <n v="4011"/>
        <n v="50"/>
        <n v="10000"/>
        <n v="1200"/>
        <n v="953"/>
        <n v="400"/>
        <n v="5405"/>
        <n v="38"/>
        <n v="135"/>
        <n v="9350"/>
        <n v="1491"/>
        <n v="1300"/>
        <n v="35"/>
        <n v="2957"/>
        <n v="49"/>
        <n v="3000"/>
        <n v="30"/>
        <n v="4000"/>
        <n v="1400"/>
        <n v="800"/>
        <n v="636"/>
        <n v="24"/>
        <n v="220"/>
        <n v="30000"/>
        <n v="3500"/>
      </sharedItems>
    </cacheField>
    <cacheField name="Injuries" numFmtId="0">
      <sharedItems containsString="0" containsBlank="1" containsNumber="1" containsInteger="1" minValue="1" maxValue="10000"/>
    </cacheField>
    <cacheField name="Damage in Millions" numFmtId="0">
      <sharedItems containsString="0" containsBlank="1" containsNumber="1" minValue="0.04" maxValue="2000"/>
    </cacheField>
    <cacheField name="Houses Destroyed" numFmtId="0">
      <sharedItems containsString="0" containsBlank="1" containsNumber="1" containsInteger="1" minValue="1" maxValue="90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658">
  <r>
    <x v="0"/>
    <x v="0"/>
    <m/>
    <s v="Fogo"/>
    <x v="0"/>
    <n v="2829"/>
    <x v="0"/>
    <s v="Historical"/>
    <m/>
    <x v="0"/>
    <m/>
    <m/>
    <m/>
  </r>
  <r>
    <x v="0"/>
    <x v="0"/>
    <m/>
    <s v="Kelut"/>
    <x v="1"/>
    <n v="1731"/>
    <x v="0"/>
    <s v="Historical"/>
    <m/>
    <x v="1"/>
    <m/>
    <m/>
    <n v="4098"/>
  </r>
  <r>
    <x v="0"/>
    <x v="0"/>
    <m/>
    <s v="Kilauea"/>
    <x v="2"/>
    <n v="1222"/>
    <x v="1"/>
    <s v="Historical"/>
    <m/>
    <x v="0"/>
    <m/>
    <n v="14.5"/>
    <n v="1"/>
  </r>
  <r>
    <x v="0"/>
    <x v="0"/>
    <m/>
    <s v="On-take"/>
    <x v="3"/>
    <n v="3063"/>
    <x v="2"/>
    <s v="Historical"/>
    <n v="3"/>
    <x v="2"/>
    <n v="70"/>
    <m/>
    <m/>
  </r>
  <r>
    <x v="0"/>
    <x v="0"/>
    <m/>
    <s v="Sinabung"/>
    <x v="1"/>
    <n v="2460"/>
    <x v="0"/>
    <s v="Holocene"/>
    <m/>
    <x v="3"/>
    <n v="3"/>
    <m/>
    <m/>
  </r>
  <r>
    <x v="1"/>
    <x v="0"/>
    <m/>
    <s v="Mayon"/>
    <x v="4"/>
    <n v="2462"/>
    <x v="0"/>
    <s v="Historical"/>
    <m/>
    <x v="4"/>
    <n v="8"/>
    <m/>
    <m/>
  </r>
  <r>
    <x v="1"/>
    <x v="0"/>
    <m/>
    <s v="Merapi"/>
    <x v="1"/>
    <n v="2947"/>
    <x v="0"/>
    <s v="Historical"/>
    <m/>
    <x v="5"/>
    <n v="1"/>
    <m/>
    <m/>
  </r>
  <r>
    <x v="1"/>
    <x v="0"/>
    <m/>
    <s v="Paluweh"/>
    <x v="1"/>
    <n v="875"/>
    <x v="0"/>
    <s v="Historical"/>
    <n v="3"/>
    <x v="4"/>
    <m/>
    <m/>
    <m/>
  </r>
  <r>
    <x v="1"/>
    <x v="0"/>
    <m/>
    <s v="Paluweh"/>
    <x v="1"/>
    <n v="875"/>
    <x v="0"/>
    <s v="Historical"/>
    <m/>
    <x v="0"/>
    <m/>
    <m/>
    <m/>
  </r>
  <r>
    <x v="1"/>
    <x v="0"/>
    <m/>
    <s v="Sakura-jima"/>
    <x v="3"/>
    <n v="1117"/>
    <x v="0"/>
    <s v="Historical"/>
    <m/>
    <x v="0"/>
    <m/>
    <m/>
    <m/>
  </r>
  <r>
    <x v="1"/>
    <x v="0"/>
    <m/>
    <s v="Sinabung"/>
    <x v="1"/>
    <n v="2460"/>
    <x v="0"/>
    <s v="Holocene"/>
    <n v="2"/>
    <x v="0"/>
    <m/>
    <m/>
    <m/>
  </r>
  <r>
    <x v="1"/>
    <x v="0"/>
    <m/>
    <s v="Ubinas"/>
    <x v="5"/>
    <n v="5672"/>
    <x v="0"/>
    <s v="Historical"/>
    <m/>
    <x v="0"/>
    <m/>
    <m/>
    <m/>
  </r>
  <r>
    <x v="2"/>
    <x v="0"/>
    <m/>
    <s v="Kilauea"/>
    <x v="2"/>
    <n v="1222"/>
    <x v="1"/>
    <s v="Historical"/>
    <m/>
    <x v="0"/>
    <m/>
    <m/>
    <n v="1"/>
  </r>
  <r>
    <x v="2"/>
    <x v="0"/>
    <m/>
    <s v="Kilauea"/>
    <x v="2"/>
    <n v="1222"/>
    <x v="1"/>
    <s v="Historical"/>
    <m/>
    <x v="0"/>
    <m/>
    <m/>
    <m/>
  </r>
  <r>
    <x v="2"/>
    <x v="0"/>
    <m/>
    <s v="Tolbachik"/>
    <x v="6"/>
    <n v="3682"/>
    <x v="1"/>
    <s v="Historical"/>
    <m/>
    <x v="0"/>
    <m/>
    <m/>
    <m/>
  </r>
  <r>
    <x v="3"/>
    <x v="0"/>
    <m/>
    <s v="Bulusan"/>
    <x v="4"/>
    <n v="1565"/>
    <x v="0"/>
    <s v="Historical"/>
    <n v="2"/>
    <x v="5"/>
    <m/>
    <m/>
    <m/>
  </r>
  <r>
    <x v="3"/>
    <x v="0"/>
    <m/>
    <s v="Gamalama"/>
    <x v="1"/>
    <n v="1715"/>
    <x v="0"/>
    <s v="Historical"/>
    <n v="3"/>
    <x v="6"/>
    <m/>
    <m/>
    <m/>
  </r>
  <r>
    <x v="3"/>
    <x v="0"/>
    <m/>
    <s v="Karangetang [Api Siau]"/>
    <x v="1"/>
    <n v="1784"/>
    <x v="0"/>
    <s v="Historical"/>
    <m/>
    <x v="0"/>
    <m/>
    <m/>
    <m/>
  </r>
  <r>
    <x v="3"/>
    <x v="0"/>
    <m/>
    <s v="Katla"/>
    <x v="7"/>
    <n v="1512"/>
    <x v="3"/>
    <s v="Historical"/>
    <m/>
    <x v="0"/>
    <m/>
    <m/>
    <m/>
  </r>
  <r>
    <x v="3"/>
    <x v="0"/>
    <m/>
    <s v="Kirishima"/>
    <x v="3"/>
    <n v="1700"/>
    <x v="1"/>
    <s v="Historical"/>
    <m/>
    <x v="0"/>
    <m/>
    <m/>
    <m/>
  </r>
  <r>
    <x v="3"/>
    <x v="0"/>
    <m/>
    <s v="Lokon-Empung"/>
    <x v="1"/>
    <n v="1580"/>
    <x v="0"/>
    <s v="Historical"/>
    <m/>
    <x v="5"/>
    <m/>
    <m/>
    <m/>
  </r>
  <r>
    <x v="3"/>
    <x v="0"/>
    <m/>
    <s v="Merapi"/>
    <x v="1"/>
    <n v="2947"/>
    <x v="0"/>
    <s v="Historical"/>
    <m/>
    <x v="5"/>
    <n v="1"/>
    <m/>
    <m/>
  </r>
  <r>
    <x v="3"/>
    <x v="0"/>
    <m/>
    <s v="Nabro"/>
    <x v="8"/>
    <n v="2218"/>
    <x v="0"/>
    <s v="Holocene"/>
    <n v="3"/>
    <x v="1"/>
    <m/>
    <m/>
    <m/>
  </r>
  <r>
    <x v="3"/>
    <x v="0"/>
    <m/>
    <s v="Puyehue"/>
    <x v="9"/>
    <n v="2236"/>
    <x v="0"/>
    <s v="Holocene"/>
    <n v="4"/>
    <x v="0"/>
    <m/>
    <m/>
    <m/>
  </r>
  <r>
    <x v="3"/>
    <x v="0"/>
    <m/>
    <s v="Tungurahua"/>
    <x v="10"/>
    <n v="5023"/>
    <x v="0"/>
    <s v="Historical"/>
    <n v="4"/>
    <x v="0"/>
    <m/>
    <m/>
    <m/>
  </r>
  <r>
    <x v="4"/>
    <x v="0"/>
    <m/>
    <s v="Eyjafjallajokull"/>
    <x v="7"/>
    <n v="1666"/>
    <x v="0"/>
    <s v="Historical"/>
    <n v="2"/>
    <x v="7"/>
    <m/>
    <m/>
    <m/>
  </r>
  <r>
    <x v="4"/>
    <x v="0"/>
    <m/>
    <s v="Karangetang [Api Siau]"/>
    <x v="1"/>
    <n v="1784"/>
    <x v="0"/>
    <s v="Historical"/>
    <n v="3"/>
    <x v="6"/>
    <n v="5"/>
    <m/>
    <m/>
  </r>
  <r>
    <x v="4"/>
    <x v="0"/>
    <m/>
    <s v="Merapi"/>
    <x v="1"/>
    <n v="2947"/>
    <x v="0"/>
    <s v="Historical"/>
    <m/>
    <x v="8"/>
    <n v="427"/>
    <n v="600"/>
    <m/>
  </r>
  <r>
    <x v="4"/>
    <x v="0"/>
    <m/>
    <s v="Pacaya"/>
    <x v="11"/>
    <n v="2552"/>
    <x v="2"/>
    <s v="Historical"/>
    <n v="1"/>
    <x v="5"/>
    <m/>
    <m/>
    <n v="3"/>
  </r>
  <r>
    <x v="4"/>
    <x v="1"/>
    <s v="Earthquake"/>
    <s v="Sarigan"/>
    <x v="2"/>
    <n v="538"/>
    <x v="0"/>
    <s v="Holocene"/>
    <m/>
    <x v="0"/>
    <m/>
    <m/>
    <m/>
  </r>
  <r>
    <x v="4"/>
    <x v="0"/>
    <m/>
    <s v="Sinabung"/>
    <x v="1"/>
    <n v="2460"/>
    <x v="0"/>
    <s v="Holocene"/>
    <m/>
    <x v="7"/>
    <m/>
    <m/>
    <m/>
  </r>
  <r>
    <x v="4"/>
    <x v="0"/>
    <m/>
    <s v="Tengger Caldera"/>
    <x v="1"/>
    <n v="2329"/>
    <x v="0"/>
    <s v="Historical"/>
    <m/>
    <x v="0"/>
    <m/>
    <m/>
    <m/>
  </r>
  <r>
    <x v="4"/>
    <x v="0"/>
    <m/>
    <s v="Tungurahua"/>
    <x v="10"/>
    <n v="5023"/>
    <x v="0"/>
    <s v="Historical"/>
    <n v="3"/>
    <x v="0"/>
    <m/>
    <m/>
    <m/>
  </r>
  <r>
    <x v="4"/>
    <x v="0"/>
    <m/>
    <s v="Tungurahua"/>
    <x v="10"/>
    <n v="5023"/>
    <x v="0"/>
    <s v="Historical"/>
    <n v="3"/>
    <x v="0"/>
    <m/>
    <m/>
    <m/>
  </r>
  <r>
    <x v="5"/>
    <x v="0"/>
    <m/>
    <s v="Kilauea"/>
    <x v="2"/>
    <n v="1222"/>
    <x v="1"/>
    <s v="Historical"/>
    <m/>
    <x v="0"/>
    <m/>
    <m/>
    <m/>
  </r>
  <r>
    <x v="5"/>
    <x v="0"/>
    <m/>
    <s v="Redoubt"/>
    <x v="2"/>
    <n v="3108"/>
    <x v="0"/>
    <s v="Historical"/>
    <m/>
    <x v="0"/>
    <m/>
    <m/>
    <m/>
  </r>
  <r>
    <x v="6"/>
    <x v="0"/>
    <m/>
    <s v="Chaiten"/>
    <x v="9"/>
    <n v="962"/>
    <x v="4"/>
    <s v="Holocene"/>
    <m/>
    <x v="5"/>
    <m/>
    <m/>
    <m/>
  </r>
  <r>
    <x v="6"/>
    <x v="0"/>
    <m/>
    <s v="Huila"/>
    <x v="12"/>
    <n v="5365"/>
    <x v="0"/>
    <s v="Historical"/>
    <m/>
    <x v="9"/>
    <m/>
    <m/>
    <m/>
  </r>
  <r>
    <x v="6"/>
    <x v="1"/>
    <m/>
    <s v="Kasatochi"/>
    <x v="2"/>
    <n v="314"/>
    <x v="0"/>
    <s v="Historical"/>
    <n v="3"/>
    <x v="0"/>
    <m/>
    <m/>
    <m/>
  </r>
  <r>
    <x v="6"/>
    <x v="0"/>
    <m/>
    <s v="Tungurahua"/>
    <x v="10"/>
    <n v="5023"/>
    <x v="0"/>
    <s v="Historical"/>
    <n v="3"/>
    <x v="7"/>
    <n v="2"/>
    <m/>
    <n v="2"/>
  </r>
  <r>
    <x v="7"/>
    <x v="0"/>
    <m/>
    <s v="Huila"/>
    <x v="12"/>
    <n v="5365"/>
    <x v="0"/>
    <s v="Historical"/>
    <m/>
    <x v="0"/>
    <m/>
    <m/>
    <m/>
  </r>
  <r>
    <x v="7"/>
    <x v="0"/>
    <m/>
    <s v="Tair, Jebel at"/>
    <x v="13"/>
    <n v="244"/>
    <x v="0"/>
    <s v="Historical"/>
    <m/>
    <x v="1"/>
    <n v="1"/>
    <m/>
    <m/>
  </r>
  <r>
    <x v="8"/>
    <x v="0"/>
    <m/>
    <s v="Bulusan"/>
    <x v="4"/>
    <n v="1565"/>
    <x v="0"/>
    <s v="Historical"/>
    <n v="2"/>
    <x v="5"/>
    <m/>
    <m/>
    <m/>
  </r>
  <r>
    <x v="8"/>
    <x v="0"/>
    <m/>
    <s v="Mayon"/>
    <x v="4"/>
    <n v="2462"/>
    <x v="0"/>
    <s v="Historical"/>
    <n v="1"/>
    <x v="10"/>
    <m/>
    <m/>
    <m/>
  </r>
  <r>
    <x v="8"/>
    <x v="0"/>
    <m/>
    <s v="Merapi"/>
    <x v="1"/>
    <n v="2947"/>
    <x v="0"/>
    <s v="Historical"/>
    <n v="1"/>
    <x v="7"/>
    <m/>
    <m/>
    <m/>
  </r>
  <r>
    <x v="8"/>
    <x v="0"/>
    <m/>
    <s v="Raoul Island"/>
    <x v="14"/>
    <n v="516"/>
    <x v="0"/>
    <s v="Historical"/>
    <m/>
    <x v="5"/>
    <m/>
    <m/>
    <m/>
  </r>
  <r>
    <x v="8"/>
    <x v="1"/>
    <m/>
    <s v="Soufriere Hills"/>
    <x v="15"/>
    <n v="915"/>
    <x v="0"/>
    <s v="Historical"/>
    <n v="2"/>
    <x v="0"/>
    <m/>
    <m/>
    <m/>
  </r>
  <r>
    <x v="8"/>
    <x v="0"/>
    <m/>
    <s v="Tungurahua"/>
    <x v="10"/>
    <n v="5023"/>
    <x v="0"/>
    <s v="Historical"/>
    <n v="3"/>
    <x v="4"/>
    <n v="13"/>
    <m/>
    <m/>
  </r>
  <r>
    <x v="8"/>
    <x v="0"/>
    <m/>
    <s v="Tungurahua"/>
    <x v="10"/>
    <n v="5023"/>
    <x v="0"/>
    <s v="Historical"/>
    <n v="3"/>
    <x v="5"/>
    <m/>
    <m/>
    <m/>
  </r>
  <r>
    <x v="9"/>
    <x v="0"/>
    <m/>
    <s v="Karthala"/>
    <x v="16"/>
    <n v="2361"/>
    <x v="1"/>
    <s v="Historical"/>
    <m/>
    <x v="0"/>
    <m/>
    <m/>
    <m/>
  </r>
  <r>
    <x v="10"/>
    <x v="0"/>
    <m/>
    <s v="Tengger Caldera"/>
    <x v="1"/>
    <n v="2329"/>
    <x v="0"/>
    <s v="Historical"/>
    <n v="2"/>
    <x v="7"/>
    <n v="5"/>
    <m/>
    <m/>
  </r>
  <r>
    <x v="11"/>
    <x v="1"/>
    <m/>
    <s v="Soufriere Hills"/>
    <x v="15"/>
    <n v="915"/>
    <x v="0"/>
    <s v="Historical"/>
    <n v="3"/>
    <x v="0"/>
    <m/>
    <m/>
    <m/>
  </r>
  <r>
    <x v="12"/>
    <x v="0"/>
    <s v="Earthquake"/>
    <s v="Etna"/>
    <x v="17"/>
    <n v="3350"/>
    <x v="0"/>
    <s v="Historical"/>
    <n v="3"/>
    <x v="0"/>
    <n v="32"/>
    <m/>
    <m/>
  </r>
  <r>
    <x v="12"/>
    <x v="0"/>
    <m/>
    <s v="Karangetang [Api Siau]"/>
    <x v="1"/>
    <n v="1784"/>
    <x v="0"/>
    <s v="Historical"/>
    <n v="3"/>
    <x v="0"/>
    <m/>
    <m/>
    <m/>
  </r>
  <r>
    <x v="12"/>
    <x v="0"/>
    <m/>
    <s v="Nyiragongo"/>
    <x v="18"/>
    <n v="3470"/>
    <x v="0"/>
    <s v="Historical"/>
    <n v="1"/>
    <x v="11"/>
    <n v="400"/>
    <m/>
    <m/>
  </r>
  <r>
    <x v="12"/>
    <x v="1"/>
    <m/>
    <s v="Stromboli"/>
    <x v="17"/>
    <n v="926"/>
    <x v="0"/>
    <s v="Historical"/>
    <m/>
    <x v="0"/>
    <m/>
    <m/>
    <m/>
  </r>
  <r>
    <x v="13"/>
    <x v="0"/>
    <m/>
    <s v="Etna"/>
    <x v="17"/>
    <n v="3350"/>
    <x v="0"/>
    <s v="Historical"/>
    <n v="3"/>
    <x v="5"/>
    <m/>
    <m/>
    <m/>
  </r>
  <r>
    <x v="13"/>
    <x v="0"/>
    <m/>
    <s v="Etna"/>
    <x v="17"/>
    <n v="3350"/>
    <x v="0"/>
    <s v="Historical"/>
    <n v="2"/>
    <x v="0"/>
    <m/>
    <m/>
    <m/>
  </r>
  <r>
    <x v="14"/>
    <x v="0"/>
    <m/>
    <s v="Kilauea"/>
    <x v="2"/>
    <n v="1222"/>
    <x v="1"/>
    <s v="Historical"/>
    <m/>
    <x v="7"/>
    <m/>
    <m/>
    <m/>
  </r>
  <r>
    <x v="14"/>
    <x v="1"/>
    <s v="Earthquake"/>
    <s v="Miyake-jima"/>
    <x v="3"/>
    <n v="815"/>
    <x v="0"/>
    <s v="Historical"/>
    <n v="2"/>
    <x v="0"/>
    <m/>
    <m/>
    <m/>
  </r>
  <r>
    <x v="15"/>
    <x v="0"/>
    <m/>
    <s v="Fuego"/>
    <x v="11"/>
    <n v="3763"/>
    <x v="0"/>
    <s v="Historical"/>
    <n v="2"/>
    <x v="0"/>
    <m/>
    <m/>
    <m/>
  </r>
  <r>
    <x v="15"/>
    <x v="0"/>
    <m/>
    <s v="Shiveluch"/>
    <x v="6"/>
    <n v="3283"/>
    <x v="0"/>
    <s v="Historical"/>
    <n v="4"/>
    <x v="0"/>
    <m/>
    <m/>
    <m/>
  </r>
  <r>
    <x v="15"/>
    <x v="1"/>
    <m/>
    <s v="Soufriere Hills"/>
    <x v="15"/>
    <n v="915"/>
    <x v="0"/>
    <s v="Historical"/>
    <n v="3"/>
    <x v="0"/>
    <m/>
    <m/>
    <m/>
  </r>
  <r>
    <x v="16"/>
    <x v="0"/>
    <m/>
    <s v="Kilauea"/>
    <x v="2"/>
    <n v="1222"/>
    <x v="1"/>
    <s v="Historical"/>
    <m/>
    <x v="5"/>
    <m/>
    <m/>
    <m/>
  </r>
  <r>
    <x v="17"/>
    <x v="0"/>
    <m/>
    <s v="Karangetang [Api Siau]"/>
    <x v="1"/>
    <n v="1784"/>
    <x v="0"/>
    <s v="Historical"/>
    <n v="1"/>
    <x v="12"/>
    <m/>
    <m/>
    <m/>
  </r>
  <r>
    <x v="17"/>
    <x v="0"/>
    <m/>
    <s v="Soufriere Hills"/>
    <x v="15"/>
    <n v="915"/>
    <x v="0"/>
    <s v="Historical"/>
    <n v="3"/>
    <x v="13"/>
    <m/>
    <m/>
    <m/>
  </r>
  <r>
    <x v="17"/>
    <x v="0"/>
    <m/>
    <s v="Soufriere Hills"/>
    <x v="15"/>
    <n v="915"/>
    <x v="0"/>
    <s v="Historical"/>
    <n v="3"/>
    <x v="7"/>
    <m/>
    <m/>
    <m/>
  </r>
  <r>
    <x v="17"/>
    <x v="1"/>
    <m/>
    <s v="Soufriere Hills"/>
    <x v="15"/>
    <n v="915"/>
    <x v="0"/>
    <s v="Historical"/>
    <m/>
    <x v="0"/>
    <m/>
    <m/>
    <m/>
  </r>
  <r>
    <x v="18"/>
    <x v="0"/>
    <m/>
    <s v="Grimsvotn"/>
    <x v="7"/>
    <n v="1725"/>
    <x v="4"/>
    <s v="Historical"/>
    <n v="3"/>
    <x v="0"/>
    <m/>
    <m/>
    <m/>
  </r>
  <r>
    <x v="18"/>
    <x v="1"/>
    <m/>
    <s v="Karymsky"/>
    <x v="6"/>
    <n v="1536"/>
    <x v="0"/>
    <s v="Historical"/>
    <n v="2"/>
    <x v="0"/>
    <m/>
    <m/>
    <m/>
  </r>
  <r>
    <x v="18"/>
    <x v="0"/>
    <m/>
    <s v="Popocatepetl"/>
    <x v="19"/>
    <n v="5426"/>
    <x v="0"/>
    <s v="Historical"/>
    <n v="3"/>
    <x v="4"/>
    <m/>
    <m/>
    <m/>
  </r>
  <r>
    <x v="18"/>
    <x v="0"/>
    <m/>
    <s v="Semeru"/>
    <x v="1"/>
    <n v="3676"/>
    <x v="0"/>
    <s v="Historical"/>
    <n v="2"/>
    <x v="5"/>
    <m/>
    <m/>
    <m/>
  </r>
  <r>
    <x v="19"/>
    <x v="0"/>
    <m/>
    <s v="Fogo"/>
    <x v="0"/>
    <n v="2829"/>
    <x v="0"/>
    <s v="Historical"/>
    <n v="2"/>
    <x v="0"/>
    <n v="20"/>
    <m/>
    <n v="10"/>
  </r>
  <r>
    <x v="20"/>
    <x v="0"/>
    <m/>
    <s v="Marapi"/>
    <x v="1"/>
    <n v="2891"/>
    <x v="2"/>
    <s v="Historical"/>
    <n v="2"/>
    <x v="5"/>
    <n v="5"/>
    <m/>
    <m/>
  </r>
  <r>
    <x v="20"/>
    <x v="0"/>
    <m/>
    <s v="Merapi"/>
    <x v="1"/>
    <n v="2947"/>
    <x v="0"/>
    <s v="Historical"/>
    <n v="3"/>
    <x v="14"/>
    <m/>
    <m/>
    <m/>
  </r>
  <r>
    <x v="20"/>
    <x v="1"/>
    <m/>
    <s v="Rabaul"/>
    <x v="20"/>
    <n v="688"/>
    <x v="5"/>
    <s v="Historical"/>
    <n v="3"/>
    <x v="6"/>
    <m/>
    <n v="35"/>
    <m/>
  </r>
  <r>
    <x v="20"/>
    <x v="0"/>
    <m/>
    <s v="Yasur"/>
    <x v="21"/>
    <n v="361"/>
    <x v="0"/>
    <s v="Historical"/>
    <n v="3"/>
    <x v="12"/>
    <m/>
    <m/>
    <m/>
  </r>
  <r>
    <x v="21"/>
    <x v="0"/>
    <m/>
    <s v="Galeras"/>
    <x v="12"/>
    <n v="4276"/>
    <x v="2"/>
    <s v="Historical"/>
    <n v="2"/>
    <x v="15"/>
    <m/>
    <m/>
    <m/>
  </r>
  <r>
    <x v="21"/>
    <x v="0"/>
    <m/>
    <s v="Kilauea"/>
    <x v="2"/>
    <n v="1222"/>
    <x v="1"/>
    <s v="Historical"/>
    <n v="0"/>
    <x v="5"/>
    <n v="22"/>
    <m/>
    <m/>
  </r>
  <r>
    <x v="21"/>
    <x v="0"/>
    <m/>
    <s v="Krakatau"/>
    <x v="1"/>
    <n v="813"/>
    <x v="4"/>
    <s v="Historical"/>
    <n v="1"/>
    <x v="5"/>
    <n v="5"/>
    <m/>
    <m/>
  </r>
  <r>
    <x v="21"/>
    <x v="0"/>
    <m/>
    <s v="Mayon"/>
    <x v="4"/>
    <n v="2462"/>
    <x v="0"/>
    <s v="Historical"/>
    <n v="2"/>
    <x v="16"/>
    <m/>
    <m/>
    <m/>
  </r>
  <r>
    <x v="21"/>
    <x v="0"/>
    <m/>
    <s v="Unzen"/>
    <x v="3"/>
    <n v="1500"/>
    <x v="2"/>
    <s v="Historical"/>
    <n v="1"/>
    <x v="5"/>
    <m/>
    <m/>
    <m/>
  </r>
  <r>
    <x v="22"/>
    <x v="0"/>
    <m/>
    <s v="Karangetang [Api Siau]"/>
    <x v="1"/>
    <n v="1784"/>
    <x v="0"/>
    <s v="Historical"/>
    <n v="1"/>
    <x v="17"/>
    <m/>
    <m/>
    <m/>
  </r>
  <r>
    <x v="22"/>
    <x v="0"/>
    <m/>
    <s v="Negro, Cerro"/>
    <x v="22"/>
    <n v="728"/>
    <x v="6"/>
    <s v="Historical"/>
    <n v="3"/>
    <x v="7"/>
    <m/>
    <m/>
    <m/>
  </r>
  <r>
    <x v="22"/>
    <x v="0"/>
    <m/>
    <s v="Pinatubo"/>
    <x v="4"/>
    <n v="1486"/>
    <x v="0"/>
    <s v="Historical"/>
    <n v="1"/>
    <x v="17"/>
    <m/>
    <m/>
    <m/>
  </r>
  <r>
    <x v="22"/>
    <x v="0"/>
    <m/>
    <s v="Spurr"/>
    <x v="2"/>
    <n v="3374"/>
    <x v="0"/>
    <s v="Historical"/>
    <n v="3"/>
    <x v="0"/>
    <m/>
    <n v="2"/>
    <m/>
  </r>
  <r>
    <x v="23"/>
    <x v="0"/>
    <m/>
    <s v="Etna"/>
    <x v="17"/>
    <n v="3350"/>
    <x v="0"/>
    <s v="Historical"/>
    <n v="2"/>
    <x v="0"/>
    <m/>
    <n v="2.5"/>
    <m/>
  </r>
  <r>
    <x v="23"/>
    <x v="0"/>
    <m/>
    <s v="Hudson, Cerro"/>
    <x v="9"/>
    <n v="1905"/>
    <x v="0"/>
    <s v="Historical"/>
    <n v="5"/>
    <x v="0"/>
    <m/>
    <m/>
    <m/>
  </r>
  <r>
    <x v="23"/>
    <x v="0"/>
    <m/>
    <s v="Karthala"/>
    <x v="16"/>
    <n v="2361"/>
    <x v="1"/>
    <s v="Historical"/>
    <n v="2"/>
    <x v="0"/>
    <m/>
    <m/>
    <m/>
  </r>
  <r>
    <x v="23"/>
    <x v="0"/>
    <m/>
    <s v="Lokon-Empung"/>
    <x v="1"/>
    <n v="1580"/>
    <x v="0"/>
    <s v="Historical"/>
    <n v="1"/>
    <x v="5"/>
    <m/>
    <m/>
    <m/>
  </r>
  <r>
    <x v="23"/>
    <x v="0"/>
    <s v="Earthquake"/>
    <s v="Pinatubo"/>
    <x v="4"/>
    <n v="1486"/>
    <x v="0"/>
    <s v="Historical"/>
    <n v="6"/>
    <x v="18"/>
    <n v="4"/>
    <m/>
    <m/>
  </r>
  <r>
    <x v="24"/>
    <x v="0"/>
    <m/>
    <s v="Kelut"/>
    <x v="1"/>
    <n v="1731"/>
    <x v="0"/>
    <s v="Historical"/>
    <n v="4"/>
    <x v="19"/>
    <m/>
    <m/>
    <m/>
  </r>
  <r>
    <x v="24"/>
    <x v="0"/>
    <m/>
    <s v="Sabancaya"/>
    <x v="5"/>
    <n v="5967"/>
    <x v="0"/>
    <s v="Historical"/>
    <n v="3"/>
    <x v="0"/>
    <m/>
    <m/>
    <m/>
  </r>
  <r>
    <x v="24"/>
    <x v="0"/>
    <m/>
    <s v="Santa Maria"/>
    <x v="11"/>
    <n v="3772"/>
    <x v="0"/>
    <s v="Historical"/>
    <n v="3"/>
    <x v="6"/>
    <m/>
    <m/>
    <m/>
  </r>
  <r>
    <x v="24"/>
    <x v="0"/>
    <m/>
    <s v="Shiveluch"/>
    <x v="6"/>
    <n v="3283"/>
    <x v="0"/>
    <s v="Historical"/>
    <n v="3"/>
    <x v="0"/>
    <m/>
    <m/>
    <m/>
  </r>
  <r>
    <x v="24"/>
    <x v="0"/>
    <m/>
    <s v="Unzen"/>
    <x v="3"/>
    <n v="1500"/>
    <x v="2"/>
    <s v="Historical"/>
    <n v="1"/>
    <x v="20"/>
    <m/>
    <m/>
    <m/>
  </r>
  <r>
    <x v="25"/>
    <x v="0"/>
    <m/>
    <s v="Arenal"/>
    <x v="23"/>
    <n v="1657"/>
    <x v="0"/>
    <s v="Historical"/>
    <n v="3"/>
    <x v="5"/>
    <m/>
    <m/>
    <m/>
  </r>
  <r>
    <x v="25"/>
    <x v="0"/>
    <m/>
    <s v="Banda Api"/>
    <x v="24"/>
    <n v="640"/>
    <x v="4"/>
    <s v="Historical"/>
    <n v="3"/>
    <x v="6"/>
    <m/>
    <m/>
    <m/>
  </r>
  <r>
    <x v="25"/>
    <x v="0"/>
    <m/>
    <s v="Lonquimay"/>
    <x v="9"/>
    <n v="2865"/>
    <x v="0"/>
    <s v="Historical"/>
    <n v="3"/>
    <x v="5"/>
    <m/>
    <m/>
    <m/>
  </r>
  <r>
    <x v="26"/>
    <x v="0"/>
    <m/>
    <s v="Etna"/>
    <x v="17"/>
    <n v="3350"/>
    <x v="0"/>
    <s v="Historical"/>
    <n v="2"/>
    <x v="7"/>
    <n v="7"/>
    <m/>
    <m/>
  </r>
  <r>
    <x v="26"/>
    <x v="0"/>
    <m/>
    <s v="Pacaya"/>
    <x v="11"/>
    <n v="2552"/>
    <x v="2"/>
    <s v="Historical"/>
    <n v="3"/>
    <x v="0"/>
    <n v="15"/>
    <m/>
    <n v="63"/>
  </r>
  <r>
    <x v="26"/>
    <x v="0"/>
    <s v="Earthquake"/>
    <s v="Sirung"/>
    <x v="1"/>
    <n v="862"/>
    <x v="2"/>
    <s v="Historical"/>
    <m/>
    <x v="0"/>
    <m/>
    <m/>
    <m/>
  </r>
  <r>
    <x v="27"/>
    <x v="0"/>
    <m/>
    <s v="Merapi"/>
    <x v="1"/>
    <n v="2947"/>
    <x v="0"/>
    <s v="Historical"/>
    <n v="2"/>
    <x v="5"/>
    <m/>
    <m/>
    <m/>
  </r>
  <r>
    <x v="27"/>
    <x v="0"/>
    <m/>
    <s v="Oku Volc Field"/>
    <x v="25"/>
    <n v="3011"/>
    <x v="7"/>
    <s v="Radiocarbon"/>
    <n v="3"/>
    <x v="21"/>
    <n v="300"/>
    <m/>
    <m/>
  </r>
  <r>
    <x v="27"/>
    <x v="0"/>
    <m/>
    <s v="Oshima"/>
    <x v="3"/>
    <n v="758"/>
    <x v="0"/>
    <s v="Historical"/>
    <n v="3"/>
    <x v="5"/>
    <m/>
    <m/>
    <m/>
  </r>
  <r>
    <x v="27"/>
    <x v="0"/>
    <m/>
    <s v="Stromboli"/>
    <x v="17"/>
    <n v="926"/>
    <x v="0"/>
    <s v="Historical"/>
    <n v="2"/>
    <x v="5"/>
    <m/>
    <m/>
    <m/>
  </r>
  <r>
    <x v="28"/>
    <x v="0"/>
    <m/>
    <s v="Ruiz"/>
    <x v="12"/>
    <n v="5321"/>
    <x v="0"/>
    <s v="Historical"/>
    <n v="3"/>
    <x v="22"/>
    <n v="10000"/>
    <m/>
    <m/>
  </r>
  <r>
    <x v="29"/>
    <x v="0"/>
    <m/>
    <s v="Mayon"/>
    <x v="4"/>
    <n v="2462"/>
    <x v="0"/>
    <s v="Historical"/>
    <n v="3"/>
    <x v="5"/>
    <m/>
    <m/>
    <m/>
  </r>
  <r>
    <x v="29"/>
    <x v="0"/>
    <m/>
    <s v="San Joaquin"/>
    <x v="26"/>
    <n v="2009"/>
    <x v="1"/>
    <s v="Holocene"/>
    <m/>
    <x v="23"/>
    <m/>
    <m/>
    <m/>
  </r>
  <r>
    <x v="30"/>
    <x v="0"/>
    <m/>
    <s v="Colo [Una Una]"/>
    <x v="1"/>
    <n v="507"/>
    <x v="0"/>
    <s v="Historical"/>
    <n v="4"/>
    <x v="0"/>
    <m/>
    <m/>
    <m/>
  </r>
  <r>
    <x v="30"/>
    <x v="1"/>
    <m/>
    <s v="Iliwerung"/>
    <x v="1"/>
    <n v="1018"/>
    <x v="2"/>
    <s v="Historical"/>
    <n v="1"/>
    <x v="0"/>
    <m/>
    <m/>
    <m/>
  </r>
  <r>
    <x v="30"/>
    <x v="0"/>
    <m/>
    <s v="Kliuchevskoi"/>
    <x v="6"/>
    <n v="4835"/>
    <x v="0"/>
    <s v="Historical"/>
    <n v="2"/>
    <x v="5"/>
    <m/>
    <m/>
    <m/>
  </r>
  <r>
    <x v="30"/>
    <x v="0"/>
    <s v="Earthquake"/>
    <s v="Miyake-jima"/>
    <x v="3"/>
    <n v="815"/>
    <x v="0"/>
    <s v="Historical"/>
    <n v="3"/>
    <x v="0"/>
    <m/>
    <m/>
    <m/>
  </r>
  <r>
    <x v="31"/>
    <x v="0"/>
    <s v="Earthquake"/>
    <s v="Chichon, El"/>
    <x v="19"/>
    <n v="1150"/>
    <x v="8"/>
    <s v="Historical"/>
    <n v="5"/>
    <x v="24"/>
    <m/>
    <n v="3.3"/>
    <m/>
  </r>
  <r>
    <x v="31"/>
    <x v="0"/>
    <m/>
    <s v="Chichon, El"/>
    <x v="19"/>
    <n v="1150"/>
    <x v="8"/>
    <s v="Historical"/>
    <n v="5"/>
    <x v="25"/>
    <m/>
    <m/>
    <m/>
  </r>
  <r>
    <x v="31"/>
    <x v="0"/>
    <m/>
    <s v="Chichon, El"/>
    <x v="19"/>
    <n v="1150"/>
    <x v="8"/>
    <s v="Historical"/>
    <n v="5"/>
    <x v="5"/>
    <m/>
    <m/>
    <m/>
  </r>
  <r>
    <x v="31"/>
    <x v="0"/>
    <m/>
    <s v="Galunggung"/>
    <x v="1"/>
    <n v="2168"/>
    <x v="0"/>
    <s v="Historical"/>
    <n v="4"/>
    <x v="26"/>
    <m/>
    <n v="15"/>
    <m/>
  </r>
  <r>
    <x v="32"/>
    <x v="0"/>
    <m/>
    <s v="Alaid"/>
    <x v="6"/>
    <n v="2339"/>
    <x v="0"/>
    <s v="Historical"/>
    <n v="2"/>
    <x v="0"/>
    <m/>
    <m/>
    <m/>
  </r>
  <r>
    <x v="32"/>
    <x v="0"/>
    <m/>
    <s v="Etna"/>
    <x v="17"/>
    <n v="3350"/>
    <x v="0"/>
    <s v="Historical"/>
    <n v="2"/>
    <x v="0"/>
    <m/>
    <n v="10"/>
    <m/>
  </r>
  <r>
    <x v="32"/>
    <x v="0"/>
    <m/>
    <s v="Mayon"/>
    <x v="4"/>
    <n v="2462"/>
    <x v="0"/>
    <s v="Historical"/>
    <m/>
    <x v="27"/>
    <m/>
    <m/>
    <m/>
  </r>
  <r>
    <x v="32"/>
    <x v="0"/>
    <m/>
    <s v="Paluweh"/>
    <x v="1"/>
    <n v="875"/>
    <x v="0"/>
    <s v="Historical"/>
    <n v="2"/>
    <x v="0"/>
    <m/>
    <m/>
    <m/>
  </r>
  <r>
    <x v="33"/>
    <x v="0"/>
    <m/>
    <s v="Hekla"/>
    <x v="7"/>
    <n v="1491"/>
    <x v="0"/>
    <s v="Historical"/>
    <n v="3"/>
    <x v="0"/>
    <m/>
    <m/>
    <m/>
  </r>
  <r>
    <x v="33"/>
    <x v="1"/>
    <s v="Earthquake"/>
    <s v="St. Helens"/>
    <x v="2"/>
    <n v="2549"/>
    <x v="0"/>
    <s v="Historical"/>
    <n v="5"/>
    <x v="28"/>
    <m/>
    <n v="2000"/>
    <m/>
  </r>
  <r>
    <x v="34"/>
    <x v="0"/>
    <m/>
    <s v="Aso"/>
    <x v="3"/>
    <n v="1592"/>
    <x v="4"/>
    <s v="Historical"/>
    <n v="2"/>
    <x v="12"/>
    <n v="11"/>
    <m/>
    <m/>
  </r>
  <r>
    <x v="34"/>
    <x v="0"/>
    <m/>
    <s v="Dieng Volc Complex"/>
    <x v="1"/>
    <n v="2565"/>
    <x v="2"/>
    <s v="Historical"/>
    <n v="1"/>
    <x v="29"/>
    <m/>
    <m/>
    <m/>
  </r>
  <r>
    <x v="34"/>
    <x v="0"/>
    <m/>
    <s v="Etna"/>
    <x v="17"/>
    <n v="3350"/>
    <x v="0"/>
    <s v="Historical"/>
    <n v="2"/>
    <x v="15"/>
    <n v="23"/>
    <m/>
    <m/>
  </r>
  <r>
    <x v="34"/>
    <x v="0"/>
    <m/>
    <s v="Karkar"/>
    <x v="20"/>
    <n v="1839"/>
    <x v="0"/>
    <s v="Historical"/>
    <n v="2"/>
    <x v="7"/>
    <m/>
    <m/>
    <m/>
  </r>
  <r>
    <x v="35"/>
    <x v="0"/>
    <m/>
    <s v="Bulusan"/>
    <x v="4"/>
    <n v="1565"/>
    <x v="0"/>
    <s v="Historical"/>
    <n v="2"/>
    <x v="0"/>
    <m/>
    <m/>
    <m/>
  </r>
  <r>
    <x v="35"/>
    <x v="0"/>
    <m/>
    <s v="Santa Maria"/>
    <x v="11"/>
    <n v="3772"/>
    <x v="0"/>
    <s v="Historical"/>
    <n v="3"/>
    <x v="5"/>
    <m/>
    <m/>
    <m/>
  </r>
  <r>
    <x v="35"/>
    <x v="0"/>
    <m/>
    <s v="Usu"/>
    <x v="3"/>
    <n v="731"/>
    <x v="0"/>
    <s v="Historical"/>
    <n v="3"/>
    <x v="12"/>
    <n v="2"/>
    <m/>
    <m/>
  </r>
  <r>
    <x v="36"/>
    <x v="0"/>
    <m/>
    <s v="Karthala"/>
    <x v="16"/>
    <n v="2361"/>
    <x v="1"/>
    <s v="Historical"/>
    <n v="0"/>
    <x v="0"/>
    <m/>
    <m/>
    <m/>
  </r>
  <r>
    <x v="36"/>
    <x v="0"/>
    <m/>
    <s v="Kliuchevskoi"/>
    <x v="6"/>
    <n v="4835"/>
    <x v="0"/>
    <s v="Historical"/>
    <n v="3"/>
    <x v="5"/>
    <m/>
    <m/>
    <m/>
  </r>
  <r>
    <x v="36"/>
    <x v="0"/>
    <m/>
    <s v="Krafla"/>
    <x v="7"/>
    <n v="650"/>
    <x v="4"/>
    <s v="Historical"/>
    <n v="1"/>
    <x v="0"/>
    <m/>
    <m/>
    <m/>
  </r>
  <r>
    <x v="36"/>
    <x v="0"/>
    <m/>
    <s v="Nyiragongo"/>
    <x v="18"/>
    <n v="3470"/>
    <x v="0"/>
    <s v="Historical"/>
    <n v="1"/>
    <x v="0"/>
    <m/>
    <m/>
    <m/>
  </r>
  <r>
    <x v="37"/>
    <x v="0"/>
    <m/>
    <s v="Karangetang [Api Siau]"/>
    <x v="1"/>
    <n v="1784"/>
    <x v="0"/>
    <s v="Historical"/>
    <n v="2"/>
    <x v="5"/>
    <n v="1"/>
    <m/>
    <n v="24"/>
  </r>
  <r>
    <x v="37"/>
    <x v="0"/>
    <m/>
    <s v="Sangay"/>
    <x v="10"/>
    <n v="5230"/>
    <x v="0"/>
    <s v="Historical"/>
    <n v="3"/>
    <x v="7"/>
    <n v="4"/>
    <m/>
    <m/>
  </r>
  <r>
    <x v="37"/>
    <x v="0"/>
    <m/>
    <s v="Semeru"/>
    <x v="1"/>
    <n v="3676"/>
    <x v="0"/>
    <s v="Historical"/>
    <n v="2"/>
    <x v="30"/>
    <m/>
    <m/>
    <m/>
  </r>
  <r>
    <x v="38"/>
    <x v="0"/>
    <m/>
    <s v="Arenal"/>
    <x v="23"/>
    <n v="1657"/>
    <x v="0"/>
    <s v="Historical"/>
    <n v="3"/>
    <x v="7"/>
    <m/>
    <m/>
    <m/>
  </r>
  <r>
    <x v="38"/>
    <x v="1"/>
    <s v="Earthquake"/>
    <s v="Kilauea"/>
    <x v="2"/>
    <n v="1222"/>
    <x v="1"/>
    <s v="Historical"/>
    <n v="0"/>
    <x v="0"/>
    <m/>
    <m/>
    <m/>
  </r>
  <r>
    <x v="38"/>
    <x v="0"/>
    <m/>
    <s v="Marapi"/>
    <x v="1"/>
    <n v="2891"/>
    <x v="2"/>
    <s v="Historical"/>
    <n v="2"/>
    <x v="31"/>
    <m/>
    <m/>
    <m/>
  </r>
  <r>
    <x v="39"/>
    <x v="0"/>
    <m/>
    <s v="Fuego"/>
    <x v="11"/>
    <n v="3763"/>
    <x v="0"/>
    <s v="Historical"/>
    <n v="4"/>
    <x v="0"/>
    <m/>
    <m/>
    <m/>
  </r>
  <r>
    <x v="39"/>
    <x v="0"/>
    <m/>
    <s v="Karangetang [Api Siau]"/>
    <x v="1"/>
    <n v="1784"/>
    <x v="0"/>
    <s v="Historical"/>
    <n v="3"/>
    <x v="6"/>
    <m/>
    <m/>
    <m/>
  </r>
  <r>
    <x v="39"/>
    <x v="0"/>
    <m/>
    <s v="Niigata-Yake-yama"/>
    <x v="3"/>
    <n v="2400"/>
    <x v="9"/>
    <s v="Historical"/>
    <n v="2"/>
    <x v="12"/>
    <m/>
    <m/>
    <m/>
  </r>
  <r>
    <x v="39"/>
    <x v="1"/>
    <m/>
    <s v="Ritter Island"/>
    <x v="20"/>
    <n v="140"/>
    <x v="0"/>
    <s v="Historical"/>
    <n v="1"/>
    <x v="0"/>
    <m/>
    <m/>
    <m/>
  </r>
  <r>
    <x v="39"/>
    <x v="0"/>
    <m/>
    <s v="Sakura-jima"/>
    <x v="3"/>
    <n v="1117"/>
    <x v="0"/>
    <s v="Historical"/>
    <n v="3"/>
    <x v="4"/>
    <m/>
    <m/>
    <m/>
  </r>
  <r>
    <x v="39"/>
    <x v="0"/>
    <m/>
    <s v="Sakura-jima"/>
    <x v="3"/>
    <n v="1117"/>
    <x v="0"/>
    <s v="Historical"/>
    <n v="3"/>
    <x v="12"/>
    <m/>
    <m/>
    <m/>
  </r>
  <r>
    <x v="40"/>
    <x v="0"/>
    <m/>
    <s v="Iliwerung"/>
    <x v="1"/>
    <n v="1018"/>
    <x v="2"/>
    <s v="Historical"/>
    <n v="2"/>
    <x v="7"/>
    <m/>
    <m/>
    <m/>
  </r>
  <r>
    <x v="40"/>
    <x v="0"/>
    <m/>
    <s v="Paluweh"/>
    <x v="1"/>
    <n v="875"/>
    <x v="0"/>
    <s v="Historical"/>
    <n v="3"/>
    <x v="0"/>
    <m/>
    <m/>
    <m/>
  </r>
  <r>
    <x v="40"/>
    <x v="0"/>
    <m/>
    <s v="Semeru"/>
    <x v="1"/>
    <n v="3676"/>
    <x v="0"/>
    <s v="Historical"/>
    <n v="2"/>
    <x v="32"/>
    <m/>
    <m/>
    <m/>
  </r>
  <r>
    <x v="40"/>
    <x v="0"/>
    <m/>
    <s v="Vestmannaeyjar"/>
    <x v="7"/>
    <n v="279"/>
    <x v="10"/>
    <s v="Historical"/>
    <n v="3"/>
    <x v="5"/>
    <m/>
    <m/>
    <m/>
  </r>
  <r>
    <x v="41"/>
    <x v="0"/>
    <m/>
    <s v="Fournaise, Piton de la"/>
    <x v="27"/>
    <n v="2631"/>
    <x v="1"/>
    <s v="Historical"/>
    <n v="2"/>
    <x v="12"/>
    <m/>
    <m/>
    <m/>
  </r>
  <r>
    <x v="41"/>
    <x v="1"/>
    <m/>
    <s v="Ritter Island"/>
    <x v="20"/>
    <n v="140"/>
    <x v="0"/>
    <s v="Historical"/>
    <n v="1"/>
    <x v="0"/>
    <m/>
    <m/>
    <m/>
  </r>
  <r>
    <x v="42"/>
    <x v="0"/>
    <m/>
    <s v="Fuego"/>
    <x v="11"/>
    <n v="3763"/>
    <x v="0"/>
    <s v="Historical"/>
    <n v="3"/>
    <x v="9"/>
    <m/>
    <m/>
    <m/>
  </r>
  <r>
    <x v="42"/>
    <x v="0"/>
    <m/>
    <s v="Hudson, Cerro"/>
    <x v="9"/>
    <n v="1905"/>
    <x v="0"/>
    <s v="Historical"/>
    <n v="3"/>
    <x v="12"/>
    <m/>
    <m/>
    <m/>
  </r>
  <r>
    <x v="42"/>
    <x v="0"/>
    <m/>
    <s v="La Palma"/>
    <x v="28"/>
    <n v="2426"/>
    <x v="0"/>
    <s v="Historical"/>
    <n v="2"/>
    <x v="0"/>
    <m/>
    <m/>
    <m/>
  </r>
  <r>
    <x v="42"/>
    <x v="1"/>
    <m/>
    <s v="Tinakula"/>
    <x v="29"/>
    <n v="851"/>
    <x v="0"/>
    <s v="Historical"/>
    <n v="2"/>
    <x v="0"/>
    <m/>
    <m/>
    <m/>
  </r>
  <r>
    <x v="42"/>
    <x v="0"/>
    <m/>
    <s v="Villarrica"/>
    <x v="9"/>
    <n v="2847"/>
    <x v="0"/>
    <s v="Historical"/>
    <n v="2"/>
    <x v="33"/>
    <m/>
    <m/>
    <m/>
  </r>
  <r>
    <x v="43"/>
    <x v="0"/>
    <m/>
    <s v="Hekla"/>
    <x v="7"/>
    <n v="1491"/>
    <x v="0"/>
    <s v="Historical"/>
    <n v="3"/>
    <x v="0"/>
    <m/>
    <m/>
    <m/>
  </r>
  <r>
    <x v="44"/>
    <x v="1"/>
    <m/>
    <s v="Didicas"/>
    <x v="4"/>
    <n v="244"/>
    <x v="11"/>
    <s v="Historical"/>
    <n v="2"/>
    <x v="0"/>
    <m/>
    <m/>
    <m/>
  </r>
  <r>
    <x v="44"/>
    <x v="0"/>
    <m/>
    <s v="Iya"/>
    <x v="1"/>
    <n v="637"/>
    <x v="0"/>
    <s v="Historical"/>
    <n v="3"/>
    <x v="7"/>
    <n v="10"/>
    <m/>
    <n v="287"/>
  </r>
  <r>
    <x v="45"/>
    <x v="0"/>
    <m/>
    <s v="Arenal"/>
    <x v="23"/>
    <n v="1657"/>
    <x v="0"/>
    <s v="Historical"/>
    <n v="3"/>
    <x v="31"/>
    <m/>
    <m/>
    <m/>
  </r>
  <r>
    <x v="45"/>
    <x v="0"/>
    <m/>
    <s v="Mayon"/>
    <x v="4"/>
    <n v="2462"/>
    <x v="0"/>
    <s v="Historical"/>
    <n v="3"/>
    <x v="17"/>
    <m/>
    <m/>
    <m/>
  </r>
  <r>
    <x v="45"/>
    <x v="0"/>
    <m/>
    <s v="Semeru"/>
    <x v="1"/>
    <n v="3676"/>
    <x v="0"/>
    <s v="Historical"/>
    <n v="2"/>
    <x v="34"/>
    <n v="152"/>
    <m/>
    <m/>
  </r>
  <r>
    <x v="46"/>
    <x v="1"/>
    <m/>
    <s v="Deception Island"/>
    <x v="30"/>
    <n v="576"/>
    <x v="4"/>
    <s v="Historical"/>
    <n v="3"/>
    <x v="0"/>
    <m/>
    <m/>
    <m/>
  </r>
  <r>
    <x v="46"/>
    <x v="0"/>
    <m/>
    <s v="Lengai, Ol Doinyo"/>
    <x v="31"/>
    <n v="2890"/>
    <x v="0"/>
    <s v="Historical"/>
    <n v="3"/>
    <x v="0"/>
    <m/>
    <m/>
    <m/>
  </r>
  <r>
    <x v="46"/>
    <x v="0"/>
    <m/>
    <s v="Merapi"/>
    <x v="1"/>
    <n v="2947"/>
    <x v="0"/>
    <s v="Historical"/>
    <n v="3"/>
    <x v="12"/>
    <m/>
    <m/>
    <m/>
  </r>
  <r>
    <x v="46"/>
    <x v="0"/>
    <m/>
    <s v="Semeru"/>
    <x v="1"/>
    <n v="3676"/>
    <x v="0"/>
    <s v="Historical"/>
    <n v="3"/>
    <x v="12"/>
    <m/>
    <m/>
    <m/>
  </r>
  <r>
    <x v="47"/>
    <x v="0"/>
    <m/>
    <s v="Awu"/>
    <x v="1"/>
    <n v="1320"/>
    <x v="0"/>
    <s v="Historical"/>
    <n v="4"/>
    <x v="35"/>
    <n v="1000"/>
    <m/>
    <m/>
  </r>
  <r>
    <x v="47"/>
    <x v="0"/>
    <m/>
    <s v="Kelut"/>
    <x v="1"/>
    <n v="1731"/>
    <x v="0"/>
    <s v="Historical"/>
    <n v="4"/>
    <x v="36"/>
    <n v="86"/>
    <m/>
    <m/>
  </r>
  <r>
    <x v="47"/>
    <x v="0"/>
    <m/>
    <s v="Lengai, Ol Doinyo"/>
    <x v="31"/>
    <n v="2890"/>
    <x v="0"/>
    <s v="Historical"/>
    <n v="4"/>
    <x v="0"/>
    <m/>
    <m/>
    <m/>
  </r>
  <r>
    <x v="47"/>
    <x v="1"/>
    <m/>
    <s v="Tinakula"/>
    <x v="29"/>
    <n v="851"/>
    <x v="0"/>
    <s v="Historical"/>
    <n v="3"/>
    <x v="0"/>
    <m/>
    <m/>
    <m/>
  </r>
  <r>
    <x v="48"/>
    <x v="1"/>
    <m/>
    <s v="Taal"/>
    <x v="4"/>
    <n v="400"/>
    <x v="0"/>
    <s v="Historical"/>
    <n v="4"/>
    <x v="37"/>
    <m/>
    <m/>
    <m/>
  </r>
  <r>
    <x v="49"/>
    <x v="0"/>
    <m/>
    <s v="Dieng Volc Complex"/>
    <x v="1"/>
    <n v="2565"/>
    <x v="2"/>
    <s v="Historical"/>
    <n v="1"/>
    <x v="38"/>
    <m/>
    <m/>
    <m/>
  </r>
  <r>
    <x v="49"/>
    <x v="0"/>
    <m/>
    <s v="Paluweh"/>
    <x v="1"/>
    <n v="875"/>
    <x v="0"/>
    <s v="Historical"/>
    <n v="2"/>
    <x v="5"/>
    <n v="3"/>
    <m/>
    <m/>
  </r>
  <r>
    <x v="49"/>
    <x v="0"/>
    <m/>
    <s v="Villarrica"/>
    <x v="9"/>
    <n v="2847"/>
    <x v="0"/>
    <s v="Historical"/>
    <n v="2"/>
    <x v="13"/>
    <m/>
    <m/>
    <m/>
  </r>
  <r>
    <x v="50"/>
    <x v="1"/>
    <m/>
    <s v="Agung"/>
    <x v="1"/>
    <n v="3142"/>
    <x v="0"/>
    <s v="Historical"/>
    <n v="4"/>
    <x v="39"/>
    <n v="624"/>
    <m/>
    <m/>
  </r>
  <r>
    <x v="50"/>
    <x v="0"/>
    <s v="Earthquake"/>
    <s v="Agung"/>
    <x v="1"/>
    <n v="3142"/>
    <x v="0"/>
    <s v="Historical"/>
    <n v="3"/>
    <x v="40"/>
    <m/>
    <m/>
    <m/>
  </r>
  <r>
    <x v="50"/>
    <x v="0"/>
    <m/>
    <s v="Batur"/>
    <x v="1"/>
    <n v="1717"/>
    <x v="4"/>
    <s v="Historical"/>
    <n v="2"/>
    <x v="7"/>
    <m/>
    <m/>
    <m/>
  </r>
  <r>
    <x v="50"/>
    <x v="0"/>
    <m/>
    <s v="Fuego"/>
    <x v="11"/>
    <n v="3763"/>
    <x v="0"/>
    <s v="Historical"/>
    <n v="3"/>
    <x v="1"/>
    <m/>
    <m/>
    <m/>
  </r>
  <r>
    <x v="50"/>
    <x v="0"/>
    <m/>
    <s v="Irazu"/>
    <x v="23"/>
    <n v="3432"/>
    <x v="0"/>
    <s v="Historical"/>
    <n v="3"/>
    <x v="41"/>
    <m/>
    <m/>
    <n v="400"/>
  </r>
  <r>
    <x v="50"/>
    <x v="0"/>
    <m/>
    <s v="Semeru"/>
    <x v="1"/>
    <n v="3676"/>
    <x v="0"/>
    <s v="Historical"/>
    <n v="2"/>
    <x v="5"/>
    <m/>
    <m/>
    <m/>
  </r>
  <r>
    <x v="50"/>
    <x v="0"/>
    <m/>
    <s v="Villarrica"/>
    <x v="9"/>
    <n v="2847"/>
    <x v="0"/>
    <s v="Historical"/>
    <n v="2"/>
    <x v="0"/>
    <m/>
    <m/>
    <m/>
  </r>
  <r>
    <x v="51"/>
    <x v="0"/>
    <m/>
    <s v="Gamalama"/>
    <x v="1"/>
    <n v="1715"/>
    <x v="0"/>
    <s v="Historical"/>
    <n v="2"/>
    <x v="4"/>
    <n v="5"/>
    <m/>
    <m/>
  </r>
  <r>
    <x v="51"/>
    <x v="0"/>
    <m/>
    <s v="Tokachi"/>
    <x v="3"/>
    <n v="2077"/>
    <x v="0"/>
    <s v="Historical"/>
    <n v="3"/>
    <x v="4"/>
    <n v="11"/>
    <m/>
    <m/>
  </r>
  <r>
    <x v="52"/>
    <x v="0"/>
    <m/>
    <s v="Asama"/>
    <x v="3"/>
    <n v="2560"/>
    <x v="2"/>
    <s v="Historical"/>
    <n v="2"/>
    <x v="5"/>
    <m/>
    <m/>
    <m/>
  </r>
  <r>
    <x v="53"/>
    <x v="1"/>
    <s v="Earthquake"/>
    <s v="Puyehue"/>
    <x v="9"/>
    <n v="2236"/>
    <x v="0"/>
    <s v="Holocene"/>
    <n v="3"/>
    <x v="0"/>
    <m/>
    <m/>
    <m/>
  </r>
  <r>
    <x v="54"/>
    <x v="1"/>
    <m/>
    <s v="Kuwae"/>
    <x v="21"/>
    <n v="-2"/>
    <x v="4"/>
    <s v="Historical"/>
    <n v="2"/>
    <x v="0"/>
    <m/>
    <m/>
    <m/>
  </r>
  <r>
    <x v="54"/>
    <x v="0"/>
    <m/>
    <s v="Mahawu"/>
    <x v="1"/>
    <n v="1324"/>
    <x v="0"/>
    <s v="Historical"/>
    <n v="2"/>
    <x v="5"/>
    <n v="10"/>
    <m/>
    <m/>
  </r>
  <r>
    <x v="55"/>
    <x v="0"/>
    <m/>
    <s v="Aso"/>
    <x v="3"/>
    <n v="1592"/>
    <x v="4"/>
    <s v="Historical"/>
    <n v="2"/>
    <x v="32"/>
    <m/>
    <m/>
    <m/>
  </r>
  <r>
    <x v="55"/>
    <x v="0"/>
    <m/>
    <s v="Merapi"/>
    <x v="1"/>
    <n v="2947"/>
    <x v="0"/>
    <s v="Historical"/>
    <n v="2"/>
    <x v="17"/>
    <m/>
    <m/>
    <m/>
  </r>
  <r>
    <x v="55"/>
    <x v="0"/>
    <m/>
    <s v="Oshima"/>
    <x v="3"/>
    <n v="758"/>
    <x v="0"/>
    <s v="Historical"/>
    <n v="2"/>
    <x v="5"/>
    <n v="53"/>
    <m/>
    <m/>
  </r>
  <r>
    <x v="55"/>
    <x v="0"/>
    <s v="Earthquake"/>
    <s v="Vsevidof"/>
    <x v="2"/>
    <n v="2149"/>
    <x v="0"/>
    <s v="Historical"/>
    <n v="2"/>
    <x v="0"/>
    <m/>
    <m/>
    <m/>
  </r>
  <r>
    <x v="56"/>
    <x v="1"/>
    <m/>
    <s v="Bezymianny"/>
    <x v="6"/>
    <n v="2882"/>
    <x v="0"/>
    <s v="Historical"/>
    <n v="5"/>
    <x v="0"/>
    <m/>
    <m/>
    <m/>
  </r>
  <r>
    <x v="57"/>
    <x v="0"/>
    <m/>
    <s v="Carran-Los Venados"/>
    <x v="9"/>
    <n v="1114"/>
    <x v="12"/>
    <s v="Historical"/>
    <n v="4"/>
    <x v="7"/>
    <m/>
    <m/>
    <m/>
  </r>
  <r>
    <x v="57"/>
    <x v="0"/>
    <m/>
    <s v="Sakura-jima"/>
    <x v="3"/>
    <n v="1117"/>
    <x v="0"/>
    <s v="Historical"/>
    <n v="3"/>
    <x v="0"/>
    <m/>
    <m/>
    <m/>
  </r>
  <r>
    <x v="58"/>
    <x v="0"/>
    <m/>
    <s v="Bam"/>
    <x v="20"/>
    <n v="685"/>
    <x v="0"/>
    <s v="Historical"/>
    <n v="2"/>
    <x v="42"/>
    <m/>
    <m/>
    <m/>
  </r>
  <r>
    <x v="58"/>
    <x v="0"/>
    <m/>
    <s v="Hibok-Hibok"/>
    <x v="4"/>
    <n v="1332"/>
    <x v="0"/>
    <s v="Historical"/>
    <m/>
    <x v="7"/>
    <m/>
    <m/>
    <m/>
  </r>
  <r>
    <x v="58"/>
    <x v="1"/>
    <m/>
    <s v="Stromboli"/>
    <x v="17"/>
    <n v="926"/>
    <x v="0"/>
    <s v="Historical"/>
    <m/>
    <x v="0"/>
    <m/>
    <m/>
    <m/>
  </r>
  <r>
    <x v="59"/>
    <x v="0"/>
    <m/>
    <s v="Aso"/>
    <x v="3"/>
    <n v="1592"/>
    <x v="4"/>
    <s v="Historical"/>
    <n v="2"/>
    <x v="17"/>
    <m/>
    <m/>
    <m/>
  </r>
  <r>
    <x v="59"/>
    <x v="0"/>
    <m/>
    <s v="Merapi"/>
    <x v="1"/>
    <n v="2947"/>
    <x v="0"/>
    <s v="Historical"/>
    <n v="3"/>
    <x v="43"/>
    <n v="57"/>
    <m/>
    <n v="144"/>
  </r>
  <r>
    <x v="59"/>
    <x v="1"/>
    <m/>
    <s v="Myojun Knoll"/>
    <x v="3"/>
    <n v="360"/>
    <x v="10"/>
    <s v="Holocene"/>
    <n v="2"/>
    <x v="0"/>
    <m/>
    <m/>
    <m/>
  </r>
  <r>
    <x v="59"/>
    <x v="1"/>
    <m/>
    <s v="Myojun Knoll"/>
    <x v="3"/>
    <n v="360"/>
    <x v="10"/>
    <s v="Holocene"/>
    <n v="2"/>
    <x v="0"/>
    <m/>
    <m/>
    <m/>
  </r>
  <r>
    <x v="59"/>
    <x v="0"/>
    <m/>
    <s v="Oshima"/>
    <x v="3"/>
    <n v="758"/>
    <x v="0"/>
    <s v="Historical"/>
    <n v="1"/>
    <x v="5"/>
    <m/>
    <m/>
    <m/>
  </r>
  <r>
    <x v="59"/>
    <x v="0"/>
    <m/>
    <s v="Sirung"/>
    <x v="1"/>
    <n v="862"/>
    <x v="2"/>
    <s v="Historical"/>
    <n v="0"/>
    <x v="4"/>
    <n v="1"/>
    <m/>
    <m/>
  </r>
  <r>
    <x v="59"/>
    <x v="1"/>
    <m/>
    <s v="St. Andrew Strait"/>
    <x v="20"/>
    <n v="270"/>
    <x v="2"/>
    <s v="Historical"/>
    <n v="0"/>
    <x v="0"/>
    <m/>
    <m/>
    <m/>
  </r>
  <r>
    <x v="60"/>
    <x v="0"/>
    <m/>
    <s v="Ambalatungan Group"/>
    <x v="4"/>
    <n v="2329"/>
    <x v="11"/>
    <s v="Fumarolic"/>
    <n v="1"/>
    <x v="32"/>
    <m/>
    <m/>
    <m/>
  </r>
  <r>
    <x v="60"/>
    <x v="1"/>
    <m/>
    <s v="Myojun Knoll"/>
    <x v="3"/>
    <n v="360"/>
    <x v="10"/>
    <s v="Holocene"/>
    <n v="2"/>
    <x v="44"/>
    <m/>
    <m/>
    <m/>
  </r>
  <r>
    <x v="60"/>
    <x v="1"/>
    <m/>
    <s v="Myojun Knoll"/>
    <x v="3"/>
    <n v="360"/>
    <x v="10"/>
    <s v="Holocene"/>
    <n v="2"/>
    <x v="0"/>
    <m/>
    <m/>
    <m/>
  </r>
  <r>
    <x v="60"/>
    <x v="1"/>
    <m/>
    <s v="Myojun Knoll"/>
    <x v="3"/>
    <n v="360"/>
    <x v="10"/>
    <s v="Holocene"/>
    <n v="2"/>
    <x v="0"/>
    <m/>
    <m/>
    <m/>
  </r>
  <r>
    <x v="60"/>
    <x v="1"/>
    <m/>
    <s v="Myojun Knoll"/>
    <x v="3"/>
    <n v="360"/>
    <x v="10"/>
    <s v="Holocene"/>
    <n v="2"/>
    <x v="0"/>
    <m/>
    <m/>
    <m/>
  </r>
  <r>
    <x v="61"/>
    <x v="1"/>
    <s v="Earthquake"/>
    <s v="Cosiguina"/>
    <x v="22"/>
    <n v="872"/>
    <x v="0"/>
    <s v="Historical"/>
    <m/>
    <x v="0"/>
    <m/>
    <m/>
    <m/>
  </r>
  <r>
    <x v="61"/>
    <x v="1"/>
    <m/>
    <s v="Kavachi"/>
    <x v="29"/>
    <n v="-20"/>
    <x v="10"/>
    <s v="Historical"/>
    <n v="2"/>
    <x v="0"/>
    <m/>
    <m/>
    <m/>
  </r>
  <r>
    <x v="61"/>
    <x v="0"/>
    <m/>
    <s v="Kelut"/>
    <x v="1"/>
    <n v="1731"/>
    <x v="0"/>
    <s v="Historical"/>
    <n v="3"/>
    <x v="1"/>
    <m/>
    <m/>
    <m/>
  </r>
  <r>
    <x v="61"/>
    <x v="0"/>
    <m/>
    <s v="Lamington"/>
    <x v="20"/>
    <n v="1680"/>
    <x v="0"/>
    <s v="Historical"/>
    <n v="4"/>
    <x v="45"/>
    <m/>
    <m/>
    <m/>
  </r>
  <r>
    <x v="62"/>
    <x v="0"/>
    <m/>
    <s v="Asama"/>
    <x v="3"/>
    <n v="2560"/>
    <x v="2"/>
    <s v="Historical"/>
    <n v="2"/>
    <x v="5"/>
    <n v="1"/>
    <m/>
    <m/>
  </r>
  <r>
    <x v="62"/>
    <x v="0"/>
    <m/>
    <s v="Semeru"/>
    <x v="1"/>
    <n v="3676"/>
    <x v="0"/>
    <s v="Historical"/>
    <n v="1"/>
    <x v="17"/>
    <m/>
    <m/>
    <m/>
  </r>
  <r>
    <x v="63"/>
    <x v="0"/>
    <m/>
    <s v="Purace"/>
    <x v="12"/>
    <n v="4650"/>
    <x v="0"/>
    <s v="Historical"/>
    <n v="2"/>
    <x v="3"/>
    <m/>
    <m/>
    <m/>
  </r>
  <r>
    <x v="64"/>
    <x v="0"/>
    <m/>
    <s v="Hibok-Hibok"/>
    <x v="4"/>
    <n v="1332"/>
    <x v="0"/>
    <s v="Historical"/>
    <n v="3"/>
    <x v="26"/>
    <m/>
    <m/>
    <m/>
  </r>
  <r>
    <x v="64"/>
    <x v="0"/>
    <m/>
    <s v="Iliwerung"/>
    <x v="1"/>
    <n v="1018"/>
    <x v="2"/>
    <s v="Historical"/>
    <n v="2"/>
    <x v="0"/>
    <m/>
    <m/>
    <m/>
  </r>
  <r>
    <x v="64"/>
    <x v="0"/>
    <m/>
    <s v="Villarrica"/>
    <x v="9"/>
    <n v="2847"/>
    <x v="0"/>
    <s v="Historical"/>
    <n v="3"/>
    <x v="46"/>
    <m/>
    <m/>
    <m/>
  </r>
  <r>
    <x v="65"/>
    <x v="0"/>
    <m/>
    <s v="Asama"/>
    <x v="3"/>
    <n v="2560"/>
    <x v="2"/>
    <s v="Historical"/>
    <n v="2"/>
    <x v="47"/>
    <m/>
    <m/>
    <m/>
  </r>
  <r>
    <x v="65"/>
    <x v="0"/>
    <m/>
    <s v="Hekla"/>
    <x v="7"/>
    <n v="1491"/>
    <x v="0"/>
    <s v="Historical"/>
    <n v="4"/>
    <x v="5"/>
    <m/>
    <m/>
    <m/>
  </r>
  <r>
    <x v="65"/>
    <x v="0"/>
    <m/>
    <s v="Mayon"/>
    <x v="4"/>
    <n v="2462"/>
    <x v="0"/>
    <s v="Historical"/>
    <n v="2"/>
    <x v="0"/>
    <m/>
    <m/>
    <m/>
  </r>
  <r>
    <x v="66"/>
    <x v="0"/>
    <m/>
    <s v="Sakura-jima"/>
    <x v="3"/>
    <n v="1117"/>
    <x v="0"/>
    <s v="Historical"/>
    <n v="2"/>
    <x v="5"/>
    <m/>
    <m/>
    <m/>
  </r>
  <r>
    <x v="66"/>
    <x v="0"/>
    <m/>
    <s v="Semeru"/>
    <x v="1"/>
    <n v="3676"/>
    <x v="0"/>
    <s v="Historical"/>
    <n v="2"/>
    <x v="17"/>
    <m/>
    <m/>
    <n v="81"/>
  </r>
  <r>
    <x v="66"/>
    <x v="0"/>
    <m/>
    <s v="Semeru"/>
    <x v="1"/>
    <n v="3676"/>
    <x v="0"/>
    <s v="Historical"/>
    <n v="2"/>
    <x v="0"/>
    <m/>
    <m/>
    <m/>
  </r>
  <r>
    <x v="67"/>
    <x v="0"/>
    <m/>
    <s v="Cleveland"/>
    <x v="2"/>
    <n v="1730"/>
    <x v="0"/>
    <s v="Historical"/>
    <n v="3"/>
    <x v="5"/>
    <m/>
    <m/>
    <m/>
  </r>
  <r>
    <x v="67"/>
    <x v="0"/>
    <m/>
    <s v="Dieng Volc Complex"/>
    <x v="1"/>
    <n v="2565"/>
    <x v="2"/>
    <s v="Historical"/>
    <n v="2"/>
    <x v="48"/>
    <n v="250"/>
    <m/>
    <m/>
  </r>
  <r>
    <x v="67"/>
    <x v="1"/>
    <m/>
    <s v="Stromboli"/>
    <x v="17"/>
    <n v="926"/>
    <x v="0"/>
    <s v="Historical"/>
    <n v="2"/>
    <x v="0"/>
    <m/>
    <m/>
    <m/>
  </r>
  <r>
    <x v="67"/>
    <x v="0"/>
    <m/>
    <s v="Usu"/>
    <x v="3"/>
    <n v="731"/>
    <x v="0"/>
    <s v="Historical"/>
    <n v="2"/>
    <x v="5"/>
    <m/>
    <m/>
    <m/>
  </r>
  <r>
    <x v="67"/>
    <x v="0"/>
    <m/>
    <s v="Vesuvius"/>
    <x v="17"/>
    <n v="1281"/>
    <x v="2"/>
    <s v="Historical"/>
    <n v="2"/>
    <x v="49"/>
    <m/>
    <m/>
    <m/>
  </r>
  <r>
    <x v="68"/>
    <x v="0"/>
    <m/>
    <s v="Azul, Cerro"/>
    <x v="10"/>
    <n v="1690"/>
    <x v="1"/>
    <s v="Historical"/>
    <n v="3"/>
    <x v="5"/>
    <m/>
    <m/>
    <m/>
  </r>
  <r>
    <x v="68"/>
    <x v="0"/>
    <m/>
    <s v="Michoacan-Guanajuato"/>
    <x v="19"/>
    <n v="3860"/>
    <x v="6"/>
    <s v="Historical"/>
    <n v="4"/>
    <x v="12"/>
    <m/>
    <m/>
    <m/>
  </r>
  <r>
    <x v="69"/>
    <x v="0"/>
    <m/>
    <s v="Asama"/>
    <x v="3"/>
    <n v="2560"/>
    <x v="2"/>
    <s v="Historical"/>
    <n v="2"/>
    <x v="5"/>
    <n v="1"/>
    <m/>
    <m/>
  </r>
  <r>
    <x v="69"/>
    <x v="0"/>
    <m/>
    <s v="Semeru"/>
    <x v="1"/>
    <n v="3676"/>
    <x v="0"/>
    <s v="Historical"/>
    <n v="2"/>
    <x v="0"/>
    <m/>
    <m/>
    <m/>
  </r>
  <r>
    <x v="70"/>
    <x v="0"/>
    <m/>
    <s v="Karangetang [Api Siau]"/>
    <x v="1"/>
    <n v="1784"/>
    <x v="0"/>
    <s v="Historical"/>
    <n v="2"/>
    <x v="5"/>
    <n v="2"/>
    <m/>
    <m/>
  </r>
  <r>
    <x v="70"/>
    <x v="0"/>
    <m/>
    <s v="Lengai, Ol Doinyo"/>
    <x v="31"/>
    <n v="2890"/>
    <x v="0"/>
    <s v="Historical"/>
    <n v="2"/>
    <x v="0"/>
    <m/>
    <m/>
    <m/>
  </r>
  <r>
    <x v="70"/>
    <x v="0"/>
    <m/>
    <s v="Miyake-jima"/>
    <x v="3"/>
    <n v="815"/>
    <x v="0"/>
    <s v="Historical"/>
    <n v="2"/>
    <x v="47"/>
    <n v="20"/>
    <m/>
    <m/>
  </r>
  <r>
    <x v="71"/>
    <x v="0"/>
    <m/>
    <s v="Dieng Volc Complex"/>
    <x v="1"/>
    <n v="2565"/>
    <x v="2"/>
    <s v="Historical"/>
    <n v="1"/>
    <x v="9"/>
    <m/>
    <m/>
    <m/>
  </r>
  <r>
    <x v="71"/>
    <x v="0"/>
    <m/>
    <s v="Tori-shima"/>
    <x v="3"/>
    <n v="403"/>
    <x v="0"/>
    <s v="Historical"/>
    <n v="2"/>
    <x v="7"/>
    <m/>
    <m/>
    <m/>
  </r>
  <r>
    <x v="72"/>
    <x v="0"/>
    <m/>
    <s v="Mayon"/>
    <x v="4"/>
    <n v="2462"/>
    <x v="0"/>
    <s v="Historical"/>
    <n v="2"/>
    <x v="0"/>
    <m/>
    <m/>
    <m/>
  </r>
  <r>
    <x v="72"/>
    <x v="1"/>
    <m/>
    <s v="Nyamuragira"/>
    <x v="18"/>
    <n v="3058"/>
    <x v="1"/>
    <s v="Historical"/>
    <n v="1"/>
    <x v="0"/>
    <m/>
    <m/>
    <m/>
  </r>
  <r>
    <x v="73"/>
    <x v="0"/>
    <m/>
    <s v="Llaima"/>
    <x v="9"/>
    <n v="3125"/>
    <x v="0"/>
    <s v="Historical"/>
    <n v="2"/>
    <x v="12"/>
    <m/>
    <m/>
    <m/>
  </r>
  <r>
    <x v="73"/>
    <x v="1"/>
    <s v="Earthquake"/>
    <s v="Rabaul"/>
    <x v="20"/>
    <n v="688"/>
    <x v="5"/>
    <s v="Historical"/>
    <n v="4"/>
    <x v="50"/>
    <m/>
    <m/>
    <m/>
  </r>
  <r>
    <x v="74"/>
    <x v="0"/>
    <m/>
    <s v="Asama"/>
    <x v="3"/>
    <n v="2560"/>
    <x v="2"/>
    <s v="Historical"/>
    <n v="3"/>
    <x v="7"/>
    <m/>
    <m/>
    <m/>
  </r>
  <r>
    <x v="75"/>
    <x v="1"/>
    <m/>
    <s v="Bulusan"/>
    <x v="4"/>
    <n v="1565"/>
    <x v="0"/>
    <s v="Historical"/>
    <n v="2"/>
    <x v="0"/>
    <m/>
    <m/>
    <m/>
  </r>
  <r>
    <x v="75"/>
    <x v="1"/>
    <s v="Earthquake"/>
    <s v="Kharimkotan"/>
    <x v="6"/>
    <n v="1145"/>
    <x v="0"/>
    <s v="Historical"/>
    <n v="3"/>
    <x v="0"/>
    <m/>
    <m/>
    <m/>
  </r>
  <r>
    <x v="75"/>
    <x v="0"/>
    <m/>
    <s v="Kuchinoerabu-jima"/>
    <x v="3"/>
    <n v="649"/>
    <x v="0"/>
    <s v="Historical"/>
    <n v="4"/>
    <x v="51"/>
    <n v="26"/>
    <m/>
    <m/>
  </r>
  <r>
    <x v="76"/>
    <x v="0"/>
    <m/>
    <s v="Fuego"/>
    <x v="11"/>
    <n v="3763"/>
    <x v="0"/>
    <s v="Historical"/>
    <n v="4"/>
    <x v="0"/>
    <m/>
    <m/>
    <m/>
  </r>
  <r>
    <x v="76"/>
    <x v="0"/>
    <m/>
    <s v="Kusatsu-Shirane"/>
    <x v="3"/>
    <n v="2176"/>
    <x v="0"/>
    <s v="Historical"/>
    <n v="3"/>
    <x v="7"/>
    <n v="7"/>
    <m/>
    <m/>
  </r>
  <r>
    <x v="77"/>
    <x v="0"/>
    <m/>
    <s v="Asama"/>
    <x v="3"/>
    <n v="2560"/>
    <x v="2"/>
    <s v="Historical"/>
    <n v="3"/>
    <x v="12"/>
    <m/>
    <m/>
    <m/>
  </r>
  <r>
    <x v="78"/>
    <x v="0"/>
    <m/>
    <s v="Asama"/>
    <x v="3"/>
    <n v="2560"/>
    <x v="2"/>
    <s v="Historical"/>
    <n v="3"/>
    <x v="17"/>
    <m/>
    <m/>
    <m/>
  </r>
  <r>
    <x v="78"/>
    <x v="1"/>
    <m/>
    <s v="Krakatau"/>
    <x v="1"/>
    <n v="813"/>
    <x v="4"/>
    <s v="Historical"/>
    <n v="2"/>
    <x v="0"/>
    <m/>
    <m/>
    <m/>
  </r>
  <r>
    <x v="78"/>
    <x v="0"/>
    <m/>
    <s v="Merapi"/>
    <x v="1"/>
    <n v="2947"/>
    <x v="0"/>
    <s v="Historical"/>
    <n v="3"/>
    <x v="52"/>
    <m/>
    <m/>
    <n v="1109"/>
  </r>
  <r>
    <x v="78"/>
    <x v="1"/>
    <m/>
    <s v="Stromboli"/>
    <x v="17"/>
    <n v="926"/>
    <x v="0"/>
    <s v="Historical"/>
    <n v="3"/>
    <x v="4"/>
    <n v="20"/>
    <m/>
    <m/>
  </r>
  <r>
    <x v="79"/>
    <x v="0"/>
    <m/>
    <s v="Komaga-take"/>
    <x v="3"/>
    <n v="1140"/>
    <x v="0"/>
    <s v="Historical"/>
    <n v="4"/>
    <x v="7"/>
    <n v="4"/>
    <m/>
    <m/>
  </r>
  <r>
    <x v="79"/>
    <x v="0"/>
    <m/>
    <s v="Santa Maria"/>
    <x v="11"/>
    <n v="3772"/>
    <x v="0"/>
    <s v="Historical"/>
    <n v="3"/>
    <x v="27"/>
    <m/>
    <m/>
    <m/>
  </r>
  <r>
    <x v="80"/>
    <x v="0"/>
    <m/>
    <s v="Dieng Volc Complex"/>
    <x v="1"/>
    <n v="2565"/>
    <x v="2"/>
    <s v="Historical"/>
    <n v="2"/>
    <x v="41"/>
    <m/>
    <m/>
    <m/>
  </r>
  <r>
    <x v="80"/>
    <x v="0"/>
    <m/>
    <s v="Etna"/>
    <x v="17"/>
    <n v="3350"/>
    <x v="0"/>
    <s v="Historical"/>
    <n v="1"/>
    <x v="4"/>
    <m/>
    <m/>
    <m/>
  </r>
  <r>
    <x v="80"/>
    <x v="1"/>
    <m/>
    <s v="Krakatau"/>
    <x v="1"/>
    <n v="813"/>
    <x v="4"/>
    <s v="Historical"/>
    <m/>
    <x v="0"/>
    <m/>
    <m/>
    <m/>
  </r>
  <r>
    <x v="80"/>
    <x v="0"/>
    <m/>
    <s v="Mayon"/>
    <x v="4"/>
    <n v="2462"/>
    <x v="0"/>
    <s v="Historical"/>
    <n v="3"/>
    <x v="0"/>
    <m/>
    <m/>
    <m/>
  </r>
  <r>
    <x v="80"/>
    <x v="1"/>
    <m/>
    <s v="Paluweh"/>
    <x v="1"/>
    <n v="875"/>
    <x v="0"/>
    <s v="Historical"/>
    <n v="3"/>
    <x v="53"/>
    <m/>
    <m/>
    <m/>
  </r>
  <r>
    <x v="80"/>
    <x v="0"/>
    <m/>
    <s v="Santorini"/>
    <x v="32"/>
    <n v="329"/>
    <x v="1"/>
    <s v="Historical"/>
    <n v="2"/>
    <x v="54"/>
    <m/>
    <m/>
    <m/>
  </r>
  <r>
    <x v="81"/>
    <x v="0"/>
    <m/>
    <s v="Esjufjoll"/>
    <x v="7"/>
    <n v="1760"/>
    <x v="0"/>
    <s v="Historical"/>
    <n v="1"/>
    <x v="5"/>
    <m/>
    <m/>
    <m/>
  </r>
  <r>
    <x v="81"/>
    <x v="1"/>
    <m/>
    <s v="Paluweh"/>
    <x v="1"/>
    <n v="875"/>
    <x v="0"/>
    <s v="Historical"/>
    <m/>
    <x v="0"/>
    <m/>
    <m/>
    <m/>
  </r>
  <r>
    <x v="82"/>
    <x v="0"/>
    <m/>
    <s v="Tokachi"/>
    <x v="3"/>
    <n v="2077"/>
    <x v="0"/>
    <s v="Historical"/>
    <n v="3"/>
    <x v="55"/>
    <n v="207"/>
    <m/>
    <n v="5080"/>
  </r>
  <r>
    <x v="83"/>
    <x v="0"/>
    <m/>
    <s v="Kilauea"/>
    <x v="2"/>
    <n v="1222"/>
    <x v="1"/>
    <s v="Historical"/>
    <n v="2"/>
    <x v="5"/>
    <m/>
    <m/>
    <m/>
  </r>
  <r>
    <x v="84"/>
    <x v="0"/>
    <m/>
    <s v="Kirishima"/>
    <x v="3"/>
    <n v="1700"/>
    <x v="1"/>
    <s v="Historical"/>
    <n v="2"/>
    <x v="5"/>
    <m/>
    <m/>
    <m/>
  </r>
  <r>
    <x v="84"/>
    <x v="0"/>
    <m/>
    <s v="Papandayan"/>
    <x v="1"/>
    <n v="2665"/>
    <x v="0"/>
    <s v="Historical"/>
    <n v="1"/>
    <x v="5"/>
    <m/>
    <m/>
    <m/>
  </r>
  <r>
    <x v="85"/>
    <x v="0"/>
    <m/>
    <s v="Izalco"/>
    <x v="33"/>
    <n v="1950"/>
    <x v="0"/>
    <s v="Historical"/>
    <n v="3"/>
    <x v="0"/>
    <m/>
    <m/>
    <m/>
  </r>
  <r>
    <x v="85"/>
    <x v="0"/>
    <m/>
    <s v="Merapi"/>
    <x v="1"/>
    <n v="2947"/>
    <x v="0"/>
    <s v="Historical"/>
    <n v="3"/>
    <x v="25"/>
    <m/>
    <m/>
    <m/>
  </r>
  <r>
    <x v="86"/>
    <x v="1"/>
    <m/>
    <s v="Banua Wuhu"/>
    <x v="1"/>
    <n v="-5"/>
    <x v="10"/>
    <s v="Historical"/>
    <m/>
    <x v="0"/>
    <m/>
    <m/>
    <m/>
  </r>
  <r>
    <x v="86"/>
    <x v="0"/>
    <m/>
    <s v="Kelut"/>
    <x v="1"/>
    <n v="1731"/>
    <x v="0"/>
    <s v="Historical"/>
    <n v="4"/>
    <x v="56"/>
    <m/>
    <m/>
    <n v="9000"/>
  </r>
  <r>
    <x v="86"/>
    <x v="1"/>
    <m/>
    <s v="Mauna Loa"/>
    <x v="2"/>
    <n v="4170"/>
    <x v="1"/>
    <s v="Historical"/>
    <n v="0"/>
    <x v="0"/>
    <m/>
    <m/>
    <m/>
  </r>
  <r>
    <x v="86"/>
    <x v="0"/>
    <m/>
    <s v="Popocatepetl"/>
    <x v="19"/>
    <n v="5426"/>
    <x v="0"/>
    <s v="Historical"/>
    <n v="1"/>
    <x v="0"/>
    <m/>
    <m/>
    <m/>
  </r>
  <r>
    <x v="86"/>
    <x v="1"/>
    <m/>
    <s v="Stromboli"/>
    <x v="17"/>
    <n v="926"/>
    <x v="0"/>
    <s v="Historical"/>
    <n v="3"/>
    <x v="6"/>
    <m/>
    <m/>
    <n v="10"/>
  </r>
  <r>
    <x v="87"/>
    <x v="1"/>
    <m/>
    <s v="Banua Wuhu"/>
    <x v="1"/>
    <n v="-5"/>
    <x v="10"/>
    <s v="Historical"/>
    <n v="3"/>
    <x v="0"/>
    <m/>
    <m/>
    <m/>
  </r>
  <r>
    <x v="87"/>
    <x v="0"/>
    <m/>
    <s v="Katla"/>
    <x v="7"/>
    <n v="1512"/>
    <x v="3"/>
    <s v="Historical"/>
    <n v="4"/>
    <x v="0"/>
    <m/>
    <m/>
    <m/>
  </r>
  <r>
    <x v="88"/>
    <x v="0"/>
    <m/>
    <s v="Lengai, Ol Doinyo"/>
    <x v="31"/>
    <n v="2890"/>
    <x v="0"/>
    <s v="Historical"/>
    <n v="3"/>
    <x v="0"/>
    <m/>
    <m/>
    <m/>
  </r>
  <r>
    <x v="88"/>
    <x v="0"/>
    <m/>
    <s v="Okataina"/>
    <x v="14"/>
    <n v="1111"/>
    <x v="9"/>
    <s v="Historical"/>
    <n v="1"/>
    <x v="7"/>
    <n v="3"/>
    <m/>
    <m/>
  </r>
  <r>
    <x v="88"/>
    <x v="0"/>
    <s v="Earthquake"/>
    <s v="San Salvador"/>
    <x v="33"/>
    <n v="1893"/>
    <x v="0"/>
    <s v="Historical"/>
    <n v="3"/>
    <x v="57"/>
    <m/>
    <m/>
    <m/>
  </r>
  <r>
    <x v="89"/>
    <x v="1"/>
    <m/>
    <s v="Stromboli"/>
    <x v="17"/>
    <n v="926"/>
    <x v="0"/>
    <s v="Historical"/>
    <n v="3"/>
    <x v="0"/>
    <m/>
    <m/>
    <m/>
  </r>
  <r>
    <x v="89"/>
    <x v="0"/>
    <m/>
    <s v="Tungurahua"/>
    <x v="10"/>
    <n v="5023"/>
    <x v="0"/>
    <s v="Historical"/>
    <n v="4"/>
    <x v="0"/>
    <m/>
    <m/>
    <m/>
  </r>
  <r>
    <x v="90"/>
    <x v="0"/>
    <m/>
    <s v="Pago"/>
    <x v="20"/>
    <n v="742"/>
    <x v="4"/>
    <s v="Historical"/>
    <n v="3"/>
    <x v="0"/>
    <m/>
    <m/>
    <m/>
  </r>
  <r>
    <x v="90"/>
    <x v="1"/>
    <s v="Earthquake"/>
    <s v="Sakura-jima"/>
    <x v="3"/>
    <n v="1117"/>
    <x v="0"/>
    <s v="Historical"/>
    <n v="4"/>
    <x v="58"/>
    <m/>
    <n v="0.04"/>
    <n v="2148"/>
  </r>
  <r>
    <x v="90"/>
    <x v="0"/>
    <m/>
    <s v="White Island"/>
    <x v="14"/>
    <n v="321"/>
    <x v="0"/>
    <s v="Historical"/>
    <m/>
    <x v="47"/>
    <m/>
    <m/>
    <m/>
  </r>
  <r>
    <x v="91"/>
    <x v="0"/>
    <m/>
    <s v="Ambrym"/>
    <x v="21"/>
    <n v="1334"/>
    <x v="5"/>
    <s v="Historical"/>
    <n v="3"/>
    <x v="59"/>
    <m/>
    <m/>
    <m/>
  </r>
  <r>
    <x v="91"/>
    <x v="1"/>
    <s v="Earthquake"/>
    <s v="Awu"/>
    <x v="1"/>
    <n v="1320"/>
    <x v="0"/>
    <s v="Historical"/>
    <n v="2"/>
    <x v="0"/>
    <m/>
    <m/>
    <m/>
  </r>
  <r>
    <x v="91"/>
    <x v="0"/>
    <m/>
    <s v="Semeru"/>
    <x v="1"/>
    <n v="3676"/>
    <x v="0"/>
    <s v="Historical"/>
    <n v="2"/>
    <x v="0"/>
    <m/>
    <m/>
    <m/>
  </r>
  <r>
    <x v="92"/>
    <x v="0"/>
    <m/>
    <s v="Novarupta"/>
    <x v="2"/>
    <n v="841"/>
    <x v="4"/>
    <s v="Historical"/>
    <n v="6"/>
    <x v="7"/>
    <m/>
    <m/>
    <m/>
  </r>
  <r>
    <x v="92"/>
    <x v="0"/>
    <m/>
    <s v="Nyamuragira"/>
    <x v="18"/>
    <n v="3058"/>
    <x v="1"/>
    <s v="Historical"/>
    <n v="3"/>
    <x v="60"/>
    <m/>
    <m/>
    <m/>
  </r>
  <r>
    <x v="93"/>
    <x v="0"/>
    <m/>
    <s v="Asama"/>
    <x v="3"/>
    <n v="2560"/>
    <x v="2"/>
    <s v="Historical"/>
    <n v="2"/>
    <x v="5"/>
    <m/>
    <m/>
    <n v="60"/>
  </r>
  <r>
    <x v="93"/>
    <x v="0"/>
    <m/>
    <s v="Asama"/>
    <x v="3"/>
    <n v="2560"/>
    <x v="2"/>
    <s v="Historical"/>
    <n v="2"/>
    <x v="0"/>
    <m/>
    <m/>
    <m/>
  </r>
  <r>
    <x v="93"/>
    <x v="1"/>
    <m/>
    <s v="Piparo"/>
    <x v="34"/>
    <n v="140"/>
    <x v="13"/>
    <s v="Historical"/>
    <m/>
    <x v="0"/>
    <m/>
    <m/>
    <m/>
  </r>
  <r>
    <x v="93"/>
    <x v="0"/>
    <m/>
    <s v="Semeru"/>
    <x v="1"/>
    <n v="3676"/>
    <x v="0"/>
    <s v="Historical"/>
    <n v="3"/>
    <x v="0"/>
    <m/>
    <m/>
    <m/>
  </r>
  <r>
    <x v="93"/>
    <x v="1"/>
    <s v="Earthquake"/>
    <s v="Taal"/>
    <x v="4"/>
    <n v="400"/>
    <x v="0"/>
    <s v="Historical"/>
    <n v="4"/>
    <x v="61"/>
    <n v="199"/>
    <m/>
    <n v="543"/>
  </r>
  <r>
    <x v="94"/>
    <x v="0"/>
    <m/>
    <s v="Usu"/>
    <x v="3"/>
    <n v="731"/>
    <x v="0"/>
    <s v="Historical"/>
    <n v="2"/>
    <x v="5"/>
    <m/>
    <m/>
    <m/>
  </r>
  <r>
    <x v="95"/>
    <x v="0"/>
    <s v="Earthquake"/>
    <s v="Cameroon, Mt."/>
    <x v="25"/>
    <n v="4095"/>
    <x v="0"/>
    <s v="Historical"/>
    <n v="2"/>
    <x v="0"/>
    <m/>
    <m/>
    <m/>
  </r>
  <r>
    <x v="95"/>
    <x v="0"/>
    <m/>
    <s v="Semeru"/>
    <x v="1"/>
    <n v="3676"/>
    <x v="0"/>
    <s v="Historical"/>
    <n v="2"/>
    <x v="62"/>
    <m/>
    <m/>
    <m/>
  </r>
  <r>
    <x v="96"/>
    <x v="0"/>
    <m/>
    <s v="Alayta"/>
    <x v="35"/>
    <n v="1501"/>
    <x v="1"/>
    <s v="Historical"/>
    <n v="2"/>
    <x v="0"/>
    <m/>
    <m/>
    <m/>
  </r>
  <r>
    <x v="96"/>
    <x v="0"/>
    <m/>
    <s v="Lewotobi"/>
    <x v="1"/>
    <n v="1703"/>
    <x v="0"/>
    <s v="Historical"/>
    <n v="2"/>
    <x v="5"/>
    <m/>
    <m/>
    <m/>
  </r>
  <r>
    <x v="96"/>
    <x v="1"/>
    <m/>
    <s v="Savai'i"/>
    <x v="36"/>
    <n v="1858"/>
    <x v="1"/>
    <s v="Historical"/>
    <m/>
    <x v="0"/>
    <m/>
    <m/>
    <m/>
  </r>
  <r>
    <x v="96"/>
    <x v="1"/>
    <m/>
    <s v="Unnamed"/>
    <x v="37"/>
    <n v="-500"/>
    <x v="10"/>
    <s v="Historical"/>
    <n v="0"/>
    <x v="0"/>
    <m/>
    <m/>
    <m/>
  </r>
  <r>
    <x v="97"/>
    <x v="1"/>
    <m/>
    <s v="Vesuvius"/>
    <x v="17"/>
    <n v="1281"/>
    <x v="2"/>
    <s v="Historical"/>
    <n v="3"/>
    <x v="63"/>
    <n v="300"/>
    <m/>
    <m/>
  </r>
  <r>
    <x v="98"/>
    <x v="1"/>
    <m/>
    <s v="Savai'i"/>
    <x v="36"/>
    <n v="1858"/>
    <x v="1"/>
    <s v="Historical"/>
    <n v="2"/>
    <x v="0"/>
    <m/>
    <m/>
    <m/>
  </r>
  <r>
    <x v="98"/>
    <x v="0"/>
    <m/>
    <s v="Vesuvius"/>
    <x v="17"/>
    <n v="1281"/>
    <x v="2"/>
    <s v="Historical"/>
    <n v="2"/>
    <x v="5"/>
    <n v="1"/>
    <m/>
    <m/>
  </r>
  <r>
    <x v="99"/>
    <x v="0"/>
    <m/>
    <s v="Karthala"/>
    <x v="16"/>
    <n v="2361"/>
    <x v="1"/>
    <s v="Historical"/>
    <n v="2"/>
    <x v="5"/>
    <m/>
    <m/>
    <m/>
  </r>
  <r>
    <x v="100"/>
    <x v="0"/>
    <m/>
    <s v="Okataina"/>
    <x v="14"/>
    <n v="1111"/>
    <x v="9"/>
    <s v="Historical"/>
    <n v="1"/>
    <x v="6"/>
    <m/>
    <m/>
    <m/>
  </r>
  <r>
    <x v="101"/>
    <x v="0"/>
    <m/>
    <s v="Merapi"/>
    <x v="1"/>
    <n v="2947"/>
    <x v="0"/>
    <s v="Historical"/>
    <n v="2"/>
    <x v="64"/>
    <n v="45"/>
    <m/>
    <m/>
  </r>
  <r>
    <x v="101"/>
    <x v="1"/>
    <m/>
    <s v="Pelee"/>
    <x v="38"/>
    <n v="1397"/>
    <x v="0"/>
    <s v="Historical"/>
    <n v="4"/>
    <x v="65"/>
    <m/>
    <m/>
    <m/>
  </r>
  <r>
    <x v="101"/>
    <x v="1"/>
    <m/>
    <s v="Pelee"/>
    <x v="38"/>
    <n v="1397"/>
    <x v="0"/>
    <s v="Historical"/>
    <n v="4"/>
    <x v="66"/>
    <m/>
    <m/>
    <m/>
  </r>
  <r>
    <x v="101"/>
    <x v="1"/>
    <m/>
    <s v="Pelee"/>
    <x v="38"/>
    <n v="1397"/>
    <x v="0"/>
    <s v="Historical"/>
    <m/>
    <x v="67"/>
    <m/>
    <m/>
    <m/>
  </r>
  <r>
    <x v="101"/>
    <x v="1"/>
    <m/>
    <s v="Pelee"/>
    <x v="38"/>
    <n v="1397"/>
    <x v="0"/>
    <s v="Historical"/>
    <m/>
    <x v="0"/>
    <m/>
    <m/>
    <m/>
  </r>
  <r>
    <x v="101"/>
    <x v="0"/>
    <m/>
    <s v="Santa Maria"/>
    <x v="11"/>
    <n v="3772"/>
    <x v="0"/>
    <s v="Historical"/>
    <n v="6"/>
    <x v="68"/>
    <m/>
    <m/>
    <m/>
  </r>
  <r>
    <x v="101"/>
    <x v="1"/>
    <m/>
    <s v="Soufriere St. Vincent"/>
    <x v="39"/>
    <n v="1220"/>
    <x v="0"/>
    <s v="Historical"/>
    <n v="4"/>
    <x v="69"/>
    <m/>
    <m/>
    <m/>
  </r>
  <r>
    <x v="101"/>
    <x v="0"/>
    <m/>
    <s v="Tori-shima"/>
    <x v="3"/>
    <n v="403"/>
    <x v="0"/>
    <s v="Historical"/>
    <n v="3"/>
    <x v="70"/>
    <m/>
    <m/>
    <m/>
  </r>
  <r>
    <x v="102"/>
    <x v="1"/>
    <s v="Earthquake"/>
    <s v="Epi"/>
    <x v="21"/>
    <n v="833"/>
    <x v="0"/>
    <s v="Historical"/>
    <m/>
    <x v="0"/>
    <m/>
    <m/>
    <m/>
  </r>
  <r>
    <x v="102"/>
    <x v="0"/>
    <m/>
    <s v="Kelut"/>
    <x v="1"/>
    <n v="1731"/>
    <x v="0"/>
    <s v="Historical"/>
    <n v="3"/>
    <x v="0"/>
    <m/>
    <m/>
    <m/>
  </r>
  <r>
    <x v="103"/>
    <x v="0"/>
    <m/>
    <s v="Adatara"/>
    <x v="3"/>
    <n v="1718"/>
    <x v="0"/>
    <s v="Historical"/>
    <n v="2"/>
    <x v="71"/>
    <n v="10"/>
    <m/>
    <m/>
  </r>
  <r>
    <x v="103"/>
    <x v="0"/>
    <m/>
    <s v="Asama"/>
    <x v="3"/>
    <n v="2560"/>
    <x v="2"/>
    <s v="Historical"/>
    <n v="2"/>
    <x v="42"/>
    <m/>
    <m/>
    <m/>
  </r>
  <r>
    <x v="103"/>
    <x v="0"/>
    <m/>
    <s v="Kirishima"/>
    <x v="3"/>
    <n v="1700"/>
    <x v="1"/>
    <s v="Historical"/>
    <n v="2"/>
    <x v="7"/>
    <n v="3"/>
    <m/>
    <m/>
  </r>
  <r>
    <x v="103"/>
    <x v="0"/>
    <m/>
    <s v="Tullu Moje"/>
    <x v="35"/>
    <n v="2349"/>
    <x v="14"/>
    <s v="Anthropology"/>
    <m/>
    <x v="0"/>
    <m/>
    <m/>
    <m/>
  </r>
  <r>
    <x v="104"/>
    <x v="0"/>
    <m/>
    <s v="Dona Juana"/>
    <x v="12"/>
    <n v="4150"/>
    <x v="0"/>
    <s v="Historical"/>
    <n v="4"/>
    <x v="2"/>
    <m/>
    <m/>
    <m/>
  </r>
  <r>
    <x v="104"/>
    <x v="0"/>
    <m/>
    <s v="Manam"/>
    <x v="20"/>
    <n v="1807"/>
    <x v="0"/>
    <s v="Historical"/>
    <n v="2"/>
    <x v="7"/>
    <m/>
    <m/>
    <m/>
  </r>
  <r>
    <x v="105"/>
    <x v="0"/>
    <m/>
    <s v="Mayon"/>
    <x v="4"/>
    <n v="2462"/>
    <x v="0"/>
    <s v="Historical"/>
    <n v="3"/>
    <x v="63"/>
    <m/>
    <m/>
    <m/>
  </r>
  <r>
    <x v="106"/>
    <x v="0"/>
    <m/>
    <s v="Kirishima"/>
    <x v="3"/>
    <n v="1700"/>
    <x v="1"/>
    <s v="Historical"/>
    <n v="2"/>
    <x v="5"/>
    <n v="1"/>
    <m/>
    <m/>
  </r>
  <r>
    <x v="107"/>
    <x v="0"/>
    <m/>
    <s v="Dakataua"/>
    <x v="20"/>
    <n v="400"/>
    <x v="4"/>
    <s v="Anthropology"/>
    <n v="2"/>
    <x v="0"/>
    <m/>
    <m/>
    <m/>
  </r>
  <r>
    <x v="107"/>
    <x v="0"/>
    <m/>
    <s v="Karkar"/>
    <x v="20"/>
    <n v="1839"/>
    <x v="0"/>
    <s v="Historical"/>
    <n v="2"/>
    <x v="59"/>
    <m/>
    <m/>
    <m/>
  </r>
  <r>
    <x v="107"/>
    <x v="0"/>
    <m/>
    <s v="Kirishima"/>
    <x v="3"/>
    <n v="1700"/>
    <x v="1"/>
    <s v="Historical"/>
    <n v="2"/>
    <x v="6"/>
    <m/>
    <m/>
    <m/>
  </r>
  <r>
    <x v="107"/>
    <x v="0"/>
    <m/>
    <s v="Semeru"/>
    <x v="1"/>
    <n v="3676"/>
    <x v="0"/>
    <s v="Historical"/>
    <n v="2"/>
    <x v="0"/>
    <m/>
    <m/>
    <m/>
  </r>
  <r>
    <x v="108"/>
    <x v="0"/>
    <m/>
    <s v="Ambrym"/>
    <x v="21"/>
    <n v="1334"/>
    <x v="5"/>
    <s v="Historical"/>
    <n v="3"/>
    <x v="9"/>
    <m/>
    <m/>
    <m/>
  </r>
  <r>
    <x v="109"/>
    <x v="0"/>
    <m/>
    <s v="Azuma"/>
    <x v="3"/>
    <n v="2024"/>
    <x v="0"/>
    <s v="Historical"/>
    <n v="2"/>
    <x v="7"/>
    <m/>
    <m/>
    <m/>
  </r>
  <r>
    <x v="110"/>
    <x v="1"/>
    <m/>
    <s v="Awu"/>
    <x v="1"/>
    <n v="1320"/>
    <x v="0"/>
    <s v="Historical"/>
    <n v="3"/>
    <x v="72"/>
    <m/>
    <m/>
    <m/>
  </r>
  <r>
    <x v="110"/>
    <x v="0"/>
    <m/>
    <s v="Sorikmarapi"/>
    <x v="1"/>
    <n v="2145"/>
    <x v="0"/>
    <s v="Historical"/>
    <n v="2"/>
    <x v="73"/>
    <m/>
    <m/>
    <m/>
  </r>
  <r>
    <x v="111"/>
    <x v="0"/>
    <m/>
    <s v="Makian"/>
    <x v="1"/>
    <n v="1357"/>
    <x v="0"/>
    <s v="Historical"/>
    <n v="2"/>
    <x v="0"/>
    <m/>
    <m/>
    <m/>
  </r>
  <r>
    <x v="111"/>
    <x v="0"/>
    <m/>
    <s v="Victory"/>
    <x v="20"/>
    <n v="1925"/>
    <x v="0"/>
    <s v="Historical"/>
    <n v="2"/>
    <x v="0"/>
    <m/>
    <m/>
    <m/>
  </r>
  <r>
    <x v="112"/>
    <x v="1"/>
    <s v="Earthquake"/>
    <s v="Banua Wuhu"/>
    <x v="1"/>
    <n v="-5"/>
    <x v="10"/>
    <s v="Historical"/>
    <n v="2"/>
    <x v="0"/>
    <m/>
    <m/>
    <m/>
  </r>
  <r>
    <x v="113"/>
    <x v="0"/>
    <m/>
    <s v="Bandai"/>
    <x v="3"/>
    <n v="1819"/>
    <x v="0"/>
    <s v="Historical"/>
    <n v="4"/>
    <x v="74"/>
    <n v="70"/>
    <m/>
    <m/>
  </r>
  <r>
    <x v="113"/>
    <x v="1"/>
    <m/>
    <s v="Ritter Island"/>
    <x v="20"/>
    <n v="140"/>
    <x v="0"/>
    <s v="Historical"/>
    <n v="3"/>
    <x v="0"/>
    <m/>
    <m/>
    <m/>
  </r>
  <r>
    <x v="114"/>
    <x v="0"/>
    <m/>
    <s v="Mayon"/>
    <x v="4"/>
    <n v="2462"/>
    <x v="0"/>
    <s v="Historical"/>
    <n v="3"/>
    <x v="33"/>
    <m/>
    <m/>
    <m/>
  </r>
  <r>
    <x v="115"/>
    <x v="0"/>
    <m/>
    <s v="Niuafo'ou"/>
    <x v="37"/>
    <n v="260"/>
    <x v="1"/>
    <s v="Historical"/>
    <n v="4"/>
    <x v="0"/>
    <m/>
    <m/>
    <m/>
  </r>
  <r>
    <x v="115"/>
    <x v="0"/>
    <m/>
    <s v="Okataina"/>
    <x v="14"/>
    <n v="1111"/>
    <x v="9"/>
    <s v="Historical"/>
    <n v="2"/>
    <x v="75"/>
    <m/>
    <m/>
    <m/>
  </r>
  <r>
    <x v="115"/>
    <x v="0"/>
    <m/>
    <s v="Tungurahua"/>
    <x v="10"/>
    <n v="5023"/>
    <x v="0"/>
    <s v="Historical"/>
    <n v="4"/>
    <x v="7"/>
    <m/>
    <m/>
    <m/>
  </r>
  <r>
    <x v="116"/>
    <x v="0"/>
    <s v="Earthquake"/>
    <s v="Purace"/>
    <x v="12"/>
    <n v="4650"/>
    <x v="0"/>
    <s v="Historical"/>
    <n v="3"/>
    <x v="0"/>
    <m/>
    <m/>
    <m/>
  </r>
  <r>
    <x v="117"/>
    <x v="1"/>
    <m/>
    <s v="Krakatau"/>
    <x v="1"/>
    <n v="813"/>
    <x v="4"/>
    <s v="Historical"/>
    <m/>
    <x v="0"/>
    <m/>
    <m/>
    <m/>
  </r>
  <r>
    <x v="117"/>
    <x v="0"/>
    <m/>
    <s v="Semeru"/>
    <x v="1"/>
    <n v="3676"/>
    <x v="0"/>
    <s v="Historical"/>
    <n v="2"/>
    <x v="76"/>
    <m/>
    <m/>
    <m/>
  </r>
  <r>
    <x v="118"/>
    <x v="1"/>
    <m/>
    <s v="Augustine"/>
    <x v="2"/>
    <n v="1252"/>
    <x v="9"/>
    <s v="Historical"/>
    <n v="4"/>
    <x v="51"/>
    <m/>
    <m/>
    <m/>
  </r>
  <r>
    <x v="118"/>
    <x v="0"/>
    <m/>
    <s v="Bagana"/>
    <x v="20"/>
    <n v="1750"/>
    <x v="15"/>
    <s v="Historical"/>
    <n v="3"/>
    <x v="0"/>
    <m/>
    <m/>
    <m/>
  </r>
  <r>
    <x v="118"/>
    <x v="0"/>
    <m/>
    <s v="Karthala"/>
    <x v="16"/>
    <n v="2361"/>
    <x v="1"/>
    <s v="Historical"/>
    <n v="2"/>
    <x v="0"/>
    <m/>
    <m/>
    <m/>
  </r>
  <r>
    <x v="118"/>
    <x v="1"/>
    <m/>
    <s v="Krakatau"/>
    <x v="1"/>
    <n v="813"/>
    <x v="4"/>
    <s v="Historical"/>
    <n v="6"/>
    <x v="77"/>
    <m/>
    <m/>
    <m/>
  </r>
  <r>
    <x v="118"/>
    <x v="1"/>
    <m/>
    <s v="Krakatau"/>
    <x v="1"/>
    <n v="813"/>
    <x v="4"/>
    <s v="Historical"/>
    <m/>
    <x v="0"/>
    <m/>
    <m/>
    <m/>
  </r>
  <r>
    <x v="119"/>
    <x v="1"/>
    <m/>
    <s v="Stromboli"/>
    <x v="17"/>
    <n v="926"/>
    <x v="0"/>
    <s v="Historical"/>
    <n v="2"/>
    <x v="0"/>
    <m/>
    <m/>
    <m/>
  </r>
  <r>
    <x v="120"/>
    <x v="1"/>
    <s v="Earthquake"/>
    <s v="Okmok"/>
    <x v="2"/>
    <n v="1073"/>
    <x v="1"/>
    <s v="Historical"/>
    <n v="2"/>
    <x v="0"/>
    <m/>
    <m/>
    <m/>
  </r>
  <r>
    <x v="120"/>
    <x v="1"/>
    <m/>
    <s v="Rabaul"/>
    <x v="20"/>
    <n v="688"/>
    <x v="5"/>
    <s v="Historical"/>
    <n v="3"/>
    <x v="5"/>
    <m/>
    <m/>
    <m/>
  </r>
  <r>
    <x v="120"/>
    <x v="1"/>
    <m/>
    <s v="Yasur"/>
    <x v="21"/>
    <n v="361"/>
    <x v="0"/>
    <s v="Historical"/>
    <n v="3"/>
    <x v="0"/>
    <m/>
    <m/>
    <m/>
  </r>
  <r>
    <x v="120"/>
    <x v="1"/>
    <s v="Earthquake"/>
    <s v="Yasur"/>
    <x v="21"/>
    <n v="361"/>
    <x v="0"/>
    <s v="Historical"/>
    <m/>
    <x v="0"/>
    <m/>
    <m/>
    <m/>
  </r>
  <r>
    <x v="121"/>
    <x v="0"/>
    <m/>
    <s v="Cotopaxi"/>
    <x v="10"/>
    <n v="5911"/>
    <x v="0"/>
    <s v="Historical"/>
    <n v="4"/>
    <x v="78"/>
    <m/>
    <m/>
    <m/>
  </r>
  <r>
    <x v="121"/>
    <x v="1"/>
    <s v="Earthquake"/>
    <s v="Mauna Loa"/>
    <x v="2"/>
    <n v="4170"/>
    <x v="1"/>
    <s v="Historical"/>
    <n v="0"/>
    <x v="0"/>
    <m/>
    <m/>
    <m/>
  </r>
  <r>
    <x v="122"/>
    <x v="0"/>
    <m/>
    <s v="Askja"/>
    <x v="7"/>
    <n v="1516"/>
    <x v="0"/>
    <s v="Historical"/>
    <n v="5"/>
    <x v="0"/>
    <m/>
    <m/>
    <m/>
  </r>
  <r>
    <x v="122"/>
    <x v="0"/>
    <m/>
    <s v="Kelut"/>
    <x v="1"/>
    <n v="1731"/>
    <x v="0"/>
    <s v="Historical"/>
    <n v="0"/>
    <x v="0"/>
    <m/>
    <m/>
    <m/>
  </r>
  <r>
    <x v="123"/>
    <x v="0"/>
    <m/>
    <s v="Miyake-jima"/>
    <x v="3"/>
    <n v="815"/>
    <x v="0"/>
    <s v="Historical"/>
    <n v="3"/>
    <x v="5"/>
    <m/>
    <m/>
    <m/>
  </r>
  <r>
    <x v="123"/>
    <x v="0"/>
    <m/>
    <s v="Taal"/>
    <x v="4"/>
    <n v="400"/>
    <x v="0"/>
    <s v="Historical"/>
    <n v="2"/>
    <x v="0"/>
    <m/>
    <m/>
    <m/>
  </r>
  <r>
    <x v="124"/>
    <x v="0"/>
    <m/>
    <s v="Ragang"/>
    <x v="4"/>
    <n v="2815"/>
    <x v="0"/>
    <s v="Historical"/>
    <n v="2"/>
    <x v="0"/>
    <m/>
    <m/>
    <m/>
  </r>
  <r>
    <x v="125"/>
    <x v="0"/>
    <m/>
    <s v="Aso"/>
    <x v="3"/>
    <n v="1592"/>
    <x v="4"/>
    <s v="Historical"/>
    <n v="3"/>
    <x v="6"/>
    <m/>
    <m/>
    <m/>
  </r>
  <r>
    <x v="125"/>
    <x v="0"/>
    <m/>
    <s v="Merapi"/>
    <x v="1"/>
    <n v="2947"/>
    <x v="0"/>
    <s v="Historical"/>
    <n v="4"/>
    <x v="27"/>
    <m/>
    <m/>
    <m/>
  </r>
  <r>
    <x v="125"/>
    <x v="0"/>
    <m/>
    <s v="Sinarka"/>
    <x v="6"/>
    <n v="934"/>
    <x v="0"/>
    <s v="Historical"/>
    <n v="4"/>
    <x v="0"/>
    <m/>
    <m/>
    <m/>
  </r>
  <r>
    <x v="125"/>
    <x v="0"/>
    <m/>
    <s v="Vesuvius"/>
    <x v="17"/>
    <n v="1281"/>
    <x v="2"/>
    <s v="Historical"/>
    <n v="3"/>
    <x v="15"/>
    <n v="11"/>
    <m/>
    <m/>
  </r>
  <r>
    <x v="126"/>
    <x v="0"/>
    <m/>
    <s v="Gamalama"/>
    <x v="1"/>
    <n v="1715"/>
    <x v="0"/>
    <s v="Historical"/>
    <n v="2"/>
    <x v="5"/>
    <n v="1"/>
    <m/>
    <m/>
  </r>
  <r>
    <x v="126"/>
    <x v="1"/>
    <s v="Earthquake"/>
    <s v="Hibok-Hibok"/>
    <x v="4"/>
    <n v="1332"/>
    <x v="0"/>
    <s v="Historical"/>
    <n v="2"/>
    <x v="0"/>
    <m/>
    <m/>
    <m/>
  </r>
  <r>
    <x v="126"/>
    <x v="0"/>
    <m/>
    <s v="Mayon"/>
    <x v="4"/>
    <n v="2462"/>
    <x v="0"/>
    <s v="Historical"/>
    <n v="3"/>
    <x v="12"/>
    <m/>
    <m/>
    <m/>
  </r>
  <r>
    <x v="126"/>
    <x v="1"/>
    <m/>
    <s v="Ruang"/>
    <x v="1"/>
    <n v="725"/>
    <x v="0"/>
    <s v="Historical"/>
    <n v="2"/>
    <x v="0"/>
    <m/>
    <m/>
    <m/>
  </r>
  <r>
    <x v="127"/>
    <x v="0"/>
    <m/>
    <s v="Aoba"/>
    <x v="21"/>
    <n v="1496"/>
    <x v="1"/>
    <s v="Historical"/>
    <n v="2"/>
    <x v="0"/>
    <m/>
    <m/>
    <m/>
  </r>
  <r>
    <x v="127"/>
    <x v="0"/>
    <m/>
    <s v="Iliwerung"/>
    <x v="1"/>
    <n v="1018"/>
    <x v="2"/>
    <s v="Historical"/>
    <n v="3"/>
    <x v="0"/>
    <m/>
    <m/>
    <m/>
  </r>
  <r>
    <x v="127"/>
    <x v="0"/>
    <m/>
    <s v="Ruang"/>
    <x v="1"/>
    <n v="725"/>
    <x v="0"/>
    <s v="Historical"/>
    <n v="2"/>
    <x v="0"/>
    <m/>
    <m/>
    <n v="40"/>
  </r>
  <r>
    <x v="128"/>
    <x v="0"/>
    <m/>
    <s v="Lamongan"/>
    <x v="1"/>
    <n v="1651"/>
    <x v="0"/>
    <s v="Historical"/>
    <n v="2"/>
    <x v="51"/>
    <m/>
    <m/>
    <m/>
  </r>
  <r>
    <x v="128"/>
    <x v="0"/>
    <m/>
    <s v="Lewotobi"/>
    <x v="1"/>
    <n v="1703"/>
    <x v="0"/>
    <s v="Historical"/>
    <n v="2"/>
    <x v="7"/>
    <m/>
    <m/>
    <m/>
  </r>
  <r>
    <x v="129"/>
    <x v="1"/>
    <s v="Earthquake"/>
    <s v="Etna"/>
    <x v="17"/>
    <n v="3350"/>
    <x v="0"/>
    <s v="Historical"/>
    <m/>
    <x v="0"/>
    <m/>
    <m/>
    <m/>
  </r>
  <r>
    <x v="129"/>
    <x v="1"/>
    <s v="Earthquake"/>
    <s v="Mauna Loa"/>
    <x v="2"/>
    <n v="4170"/>
    <x v="1"/>
    <s v="Historical"/>
    <n v="2"/>
    <x v="0"/>
    <m/>
    <m/>
    <n v="37"/>
  </r>
  <r>
    <x v="130"/>
    <x v="0"/>
    <m/>
    <s v="Zao"/>
    <x v="3"/>
    <n v="1841"/>
    <x v="2"/>
    <s v="Historical"/>
    <n v="2"/>
    <x v="12"/>
    <m/>
    <m/>
    <m/>
  </r>
  <r>
    <x v="131"/>
    <x v="1"/>
    <m/>
    <s v="Ofu-Olosega"/>
    <x v="2"/>
    <n v="639"/>
    <x v="1"/>
    <s v="Historical"/>
    <n v="2"/>
    <x v="0"/>
    <m/>
    <m/>
    <m/>
  </r>
  <r>
    <x v="132"/>
    <x v="0"/>
    <m/>
    <s v="Kelut"/>
    <x v="1"/>
    <n v="1731"/>
    <x v="0"/>
    <s v="Historical"/>
    <n v="2"/>
    <x v="79"/>
    <m/>
    <m/>
    <m/>
  </r>
  <r>
    <x v="133"/>
    <x v="1"/>
    <s v="Earthquake"/>
    <s v="Yasur"/>
    <x v="21"/>
    <n v="361"/>
    <x v="0"/>
    <s v="Historical"/>
    <m/>
    <x v="0"/>
    <m/>
    <m/>
    <m/>
  </r>
  <r>
    <x v="134"/>
    <x v="0"/>
    <m/>
    <s v="Dubbi"/>
    <x v="8"/>
    <n v="1625"/>
    <x v="0"/>
    <s v="Historical"/>
    <n v="3"/>
    <x v="80"/>
    <m/>
    <m/>
    <m/>
  </r>
  <r>
    <x v="134"/>
    <x v="0"/>
    <m/>
    <s v="Grimsvotn"/>
    <x v="7"/>
    <n v="1725"/>
    <x v="4"/>
    <s v="Historical"/>
    <n v="2"/>
    <x v="0"/>
    <m/>
    <m/>
    <m/>
  </r>
  <r>
    <x v="134"/>
    <x v="0"/>
    <m/>
    <s v="Makian"/>
    <x v="1"/>
    <n v="1357"/>
    <x v="0"/>
    <s v="Historical"/>
    <n v="4"/>
    <x v="81"/>
    <n v="47"/>
    <m/>
    <m/>
  </r>
  <r>
    <x v="135"/>
    <x v="0"/>
    <m/>
    <s v="Fuego"/>
    <x v="11"/>
    <n v="3763"/>
    <x v="0"/>
    <s v="Historical"/>
    <n v="2"/>
    <x v="0"/>
    <m/>
    <m/>
    <m/>
  </r>
  <r>
    <x v="135"/>
    <x v="0"/>
    <m/>
    <s v="Semeru"/>
    <x v="1"/>
    <n v="3676"/>
    <x v="0"/>
    <s v="Historical"/>
    <n v="2"/>
    <x v="0"/>
    <m/>
    <m/>
    <m/>
  </r>
  <r>
    <x v="136"/>
    <x v="0"/>
    <m/>
    <s v="Mayon"/>
    <x v="4"/>
    <n v="2462"/>
    <x v="0"/>
    <s v="Historical"/>
    <n v="2"/>
    <x v="0"/>
    <m/>
    <m/>
    <m/>
  </r>
  <r>
    <x v="137"/>
    <x v="1"/>
    <s v="Earthquake"/>
    <s v="Umboi"/>
    <x v="20"/>
    <n v="1548"/>
    <x v="2"/>
    <s v="Holocene"/>
    <m/>
    <x v="0"/>
    <m/>
    <m/>
    <m/>
  </r>
  <r>
    <x v="138"/>
    <x v="1"/>
    <m/>
    <s v="Awu"/>
    <x v="1"/>
    <n v="1320"/>
    <x v="0"/>
    <s v="Historical"/>
    <n v="3"/>
    <x v="82"/>
    <m/>
    <m/>
    <m/>
  </r>
  <r>
    <x v="138"/>
    <x v="0"/>
    <m/>
    <s v="Komaga-take"/>
    <x v="3"/>
    <n v="1140"/>
    <x v="0"/>
    <s v="Historical"/>
    <n v="4"/>
    <x v="60"/>
    <m/>
    <m/>
    <m/>
  </r>
  <r>
    <x v="138"/>
    <x v="1"/>
    <m/>
    <s v="Shishaldin"/>
    <x v="2"/>
    <n v="2857"/>
    <x v="0"/>
    <s v="Historical"/>
    <m/>
    <x v="0"/>
    <m/>
    <m/>
    <m/>
  </r>
  <r>
    <x v="139"/>
    <x v="0"/>
    <m/>
    <s v="Aso"/>
    <x v="3"/>
    <n v="1592"/>
    <x v="4"/>
    <s v="Historical"/>
    <n v="2"/>
    <x v="12"/>
    <m/>
    <m/>
    <m/>
  </r>
  <r>
    <x v="139"/>
    <x v="0"/>
    <m/>
    <s v="Shiveluch"/>
    <x v="6"/>
    <n v="3283"/>
    <x v="0"/>
    <s v="Historical"/>
    <n v="5"/>
    <x v="0"/>
    <m/>
    <m/>
    <m/>
  </r>
  <r>
    <x v="140"/>
    <x v="0"/>
    <m/>
    <s v="Mayon"/>
    <x v="4"/>
    <n v="2462"/>
    <x v="0"/>
    <s v="Historical"/>
    <n v="3"/>
    <x v="83"/>
    <m/>
    <m/>
    <m/>
  </r>
  <r>
    <x v="140"/>
    <x v="0"/>
    <m/>
    <s v="Niuafo'ou"/>
    <x v="37"/>
    <n v="260"/>
    <x v="1"/>
    <s v="Historical"/>
    <n v="0"/>
    <x v="42"/>
    <m/>
    <m/>
    <m/>
  </r>
  <r>
    <x v="140"/>
    <x v="1"/>
    <m/>
    <s v="Unnamed"/>
    <x v="40"/>
    <n v="0"/>
    <x v="10"/>
    <s v="Historical"/>
    <n v="2"/>
    <x v="0"/>
    <m/>
    <m/>
    <m/>
  </r>
  <r>
    <x v="141"/>
    <x v="0"/>
    <m/>
    <s v="Rabaul"/>
    <x v="20"/>
    <n v="688"/>
    <x v="5"/>
    <s v="Historical"/>
    <n v="2"/>
    <x v="0"/>
    <m/>
    <m/>
    <m/>
  </r>
  <r>
    <x v="142"/>
    <x v="0"/>
    <m/>
    <s v="Kelut"/>
    <x v="1"/>
    <n v="1731"/>
    <x v="0"/>
    <s v="Historical"/>
    <n v="2"/>
    <x v="59"/>
    <m/>
    <m/>
    <n v="800"/>
  </r>
  <r>
    <x v="143"/>
    <x v="0"/>
    <m/>
    <s v="Dieng Volc Complex"/>
    <x v="1"/>
    <n v="2565"/>
    <x v="2"/>
    <s v="Historical"/>
    <n v="2"/>
    <x v="0"/>
    <m/>
    <m/>
    <m/>
  </r>
  <r>
    <x v="143"/>
    <x v="0"/>
    <m/>
    <s v="Fogo"/>
    <x v="0"/>
    <n v="2829"/>
    <x v="0"/>
    <s v="Historical"/>
    <n v="2"/>
    <x v="0"/>
    <m/>
    <m/>
    <m/>
  </r>
  <r>
    <x v="144"/>
    <x v="0"/>
    <m/>
    <s v="E-san"/>
    <x v="3"/>
    <n v="618"/>
    <x v="0"/>
    <s v="Historical"/>
    <n v="1"/>
    <x v="0"/>
    <m/>
    <m/>
    <m/>
  </r>
  <r>
    <x v="144"/>
    <x v="0"/>
    <m/>
    <s v="Tangkubanparahu"/>
    <x v="1"/>
    <n v="2084"/>
    <x v="0"/>
    <s v="Historical"/>
    <n v="2"/>
    <x v="0"/>
    <m/>
    <m/>
    <m/>
  </r>
  <r>
    <x v="145"/>
    <x v="0"/>
    <m/>
    <s v="Hekla"/>
    <x v="7"/>
    <n v="1491"/>
    <x v="0"/>
    <s v="Historical"/>
    <n v="4"/>
    <x v="0"/>
    <m/>
    <m/>
    <m/>
  </r>
  <r>
    <x v="145"/>
    <x v="0"/>
    <m/>
    <s v="Ruiz"/>
    <x v="12"/>
    <n v="5321"/>
    <x v="0"/>
    <s v="Historical"/>
    <n v="2"/>
    <x v="66"/>
    <m/>
    <m/>
    <m/>
  </r>
  <r>
    <x v="145"/>
    <x v="1"/>
    <s v="Earthquake"/>
    <s v="Soputan"/>
    <x v="1"/>
    <n v="1784"/>
    <x v="0"/>
    <s v="Historical"/>
    <n v="2"/>
    <x v="0"/>
    <m/>
    <m/>
    <m/>
  </r>
  <r>
    <x v="146"/>
    <x v="0"/>
    <m/>
    <s v="Etna"/>
    <x v="17"/>
    <n v="3350"/>
    <x v="0"/>
    <s v="Historical"/>
    <n v="2"/>
    <x v="84"/>
    <m/>
    <m/>
    <m/>
  </r>
  <r>
    <x v="146"/>
    <x v="0"/>
    <m/>
    <s v="Lamongan"/>
    <x v="1"/>
    <n v="1651"/>
    <x v="0"/>
    <s v="Historical"/>
    <n v="2"/>
    <x v="6"/>
    <m/>
    <m/>
    <m/>
  </r>
  <r>
    <x v="146"/>
    <x v="1"/>
    <m/>
    <s v="Liamuiga"/>
    <x v="41"/>
    <n v="1156"/>
    <x v="0"/>
    <s v="Radiocarbon"/>
    <n v="0"/>
    <x v="0"/>
    <m/>
    <m/>
    <m/>
  </r>
  <r>
    <x v="146"/>
    <x v="1"/>
    <m/>
    <s v="Soufriere Guadeloupe"/>
    <x v="42"/>
    <n v="1467"/>
    <x v="0"/>
    <s v="Historical"/>
    <m/>
    <x v="0"/>
    <m/>
    <m/>
    <m/>
  </r>
  <r>
    <x v="147"/>
    <x v="0"/>
    <m/>
    <s v="Kuchinoerabu-jima"/>
    <x v="3"/>
    <n v="649"/>
    <x v="0"/>
    <s v="Historical"/>
    <n v="2"/>
    <x v="0"/>
    <m/>
    <m/>
    <m/>
  </r>
  <r>
    <x v="148"/>
    <x v="1"/>
    <s v="Earthquake"/>
    <s v="Gamalama"/>
    <x v="1"/>
    <n v="1715"/>
    <x v="0"/>
    <s v="Historical"/>
    <n v="2"/>
    <x v="0"/>
    <m/>
    <m/>
    <m/>
  </r>
  <r>
    <x v="148"/>
    <x v="1"/>
    <m/>
    <s v="Kilauea"/>
    <x v="2"/>
    <n v="1222"/>
    <x v="1"/>
    <s v="Historical"/>
    <n v="0"/>
    <x v="0"/>
    <m/>
    <m/>
    <m/>
  </r>
  <r>
    <x v="148"/>
    <x v="0"/>
    <m/>
    <s v="Savo"/>
    <x v="29"/>
    <n v="510"/>
    <x v="0"/>
    <s v="Historical"/>
    <n v="3"/>
    <x v="0"/>
    <m/>
    <m/>
    <m/>
  </r>
  <r>
    <x v="148"/>
    <x v="0"/>
    <m/>
    <s v="Tinakula"/>
    <x v="29"/>
    <n v="851"/>
    <x v="0"/>
    <s v="Historical"/>
    <n v="3"/>
    <x v="0"/>
    <m/>
    <m/>
    <m/>
  </r>
  <r>
    <x v="149"/>
    <x v="1"/>
    <m/>
    <s v="Unnamed"/>
    <x v="9"/>
    <n v="-642"/>
    <x v="10"/>
    <s v="Uncertain"/>
    <n v="2"/>
    <x v="0"/>
    <m/>
    <m/>
    <m/>
  </r>
  <r>
    <x v="150"/>
    <x v="0"/>
    <m/>
    <s v="Gamalama"/>
    <x v="1"/>
    <n v="1715"/>
    <x v="0"/>
    <s v="Historical"/>
    <n v="2"/>
    <x v="6"/>
    <m/>
    <m/>
    <m/>
  </r>
  <r>
    <x v="151"/>
    <x v="1"/>
    <s v="Earthquake"/>
    <s v="Peuet Sague"/>
    <x v="1"/>
    <n v="2801"/>
    <x v="2"/>
    <s v="Historical"/>
    <m/>
    <x v="0"/>
    <m/>
    <m/>
    <m/>
  </r>
  <r>
    <x v="152"/>
    <x v="0"/>
    <m/>
    <s v="Banda Api"/>
    <x v="24"/>
    <n v="640"/>
    <x v="4"/>
    <s v="Historical"/>
    <m/>
    <x v="0"/>
    <m/>
    <m/>
    <m/>
  </r>
  <r>
    <x v="152"/>
    <x v="0"/>
    <m/>
    <s v="Cosiguina"/>
    <x v="22"/>
    <n v="872"/>
    <x v="0"/>
    <s v="Historical"/>
    <n v="5"/>
    <x v="0"/>
    <m/>
    <m/>
    <m/>
  </r>
  <r>
    <x v="153"/>
    <x v="0"/>
    <m/>
    <s v="Kaba"/>
    <x v="1"/>
    <n v="1952"/>
    <x v="0"/>
    <s v="Historical"/>
    <n v="2"/>
    <x v="85"/>
    <m/>
    <m/>
    <m/>
  </r>
  <r>
    <x v="154"/>
    <x v="0"/>
    <m/>
    <s v="Etna"/>
    <x v="17"/>
    <n v="3350"/>
    <x v="0"/>
    <s v="Historical"/>
    <n v="2"/>
    <x v="0"/>
    <m/>
    <m/>
    <m/>
  </r>
  <r>
    <x v="154"/>
    <x v="0"/>
    <m/>
    <s v="Merapi"/>
    <x v="1"/>
    <n v="2947"/>
    <x v="0"/>
    <s v="Historical"/>
    <n v="3"/>
    <x v="19"/>
    <m/>
    <m/>
    <m/>
  </r>
  <r>
    <x v="155"/>
    <x v="0"/>
    <m/>
    <s v="Guntur"/>
    <x v="1"/>
    <n v="2249"/>
    <x v="2"/>
    <s v="Historical"/>
    <n v="2"/>
    <x v="0"/>
    <m/>
    <m/>
    <m/>
  </r>
  <r>
    <x v="156"/>
    <x v="1"/>
    <s v="Earthquake"/>
    <s v="Avachinsky"/>
    <x v="6"/>
    <n v="2741"/>
    <x v="0"/>
    <s v="Historical"/>
    <n v="2"/>
    <x v="0"/>
    <m/>
    <m/>
    <m/>
  </r>
  <r>
    <x v="156"/>
    <x v="0"/>
    <m/>
    <s v="Avachinsky"/>
    <x v="6"/>
    <n v="2741"/>
    <x v="0"/>
    <s v="Historical"/>
    <n v="2"/>
    <x v="0"/>
    <m/>
    <m/>
    <m/>
  </r>
  <r>
    <x v="157"/>
    <x v="0"/>
    <m/>
    <s v="Aso"/>
    <x v="3"/>
    <n v="1592"/>
    <x v="4"/>
    <s v="Historical"/>
    <n v="2"/>
    <x v="0"/>
    <m/>
    <m/>
    <m/>
  </r>
  <r>
    <x v="157"/>
    <x v="0"/>
    <m/>
    <s v="Dieng Volc Complex"/>
    <x v="1"/>
    <n v="2565"/>
    <x v="2"/>
    <s v="Historical"/>
    <n v="2"/>
    <x v="0"/>
    <m/>
    <m/>
    <m/>
  </r>
  <r>
    <x v="157"/>
    <x v="0"/>
    <m/>
    <s v="Kelut"/>
    <x v="1"/>
    <n v="1731"/>
    <x v="0"/>
    <s v="Historical"/>
    <n v="3"/>
    <x v="0"/>
    <n v="65"/>
    <m/>
    <m/>
  </r>
  <r>
    <x v="158"/>
    <x v="0"/>
    <m/>
    <s v="Balbi"/>
    <x v="20"/>
    <n v="2715"/>
    <x v="0"/>
    <s v="Holocene"/>
    <m/>
    <x v="0"/>
    <m/>
    <m/>
    <m/>
  </r>
  <r>
    <x v="159"/>
    <x v="0"/>
    <m/>
    <s v="Shishaldin"/>
    <x v="2"/>
    <n v="2857"/>
    <x v="0"/>
    <s v="Historical"/>
    <n v="3"/>
    <x v="0"/>
    <m/>
    <m/>
    <m/>
  </r>
  <r>
    <x v="160"/>
    <x v="0"/>
    <m/>
    <s v="Kilauea"/>
    <x v="2"/>
    <n v="1222"/>
    <x v="1"/>
    <s v="Historical"/>
    <n v="0"/>
    <x v="0"/>
    <m/>
    <m/>
    <m/>
  </r>
  <r>
    <x v="161"/>
    <x v="0"/>
    <m/>
    <s v="Galunggung"/>
    <x v="1"/>
    <n v="2168"/>
    <x v="0"/>
    <s v="Historical"/>
    <n v="5"/>
    <x v="86"/>
    <m/>
    <m/>
    <m/>
  </r>
  <r>
    <x v="161"/>
    <x v="0"/>
    <m/>
    <s v="Merapi"/>
    <x v="1"/>
    <n v="2947"/>
    <x v="0"/>
    <s v="Historical"/>
    <n v="3"/>
    <x v="11"/>
    <m/>
    <m/>
    <m/>
  </r>
  <r>
    <x v="161"/>
    <x v="0"/>
    <m/>
    <s v="Usu"/>
    <x v="3"/>
    <n v="731"/>
    <x v="0"/>
    <s v="Historical"/>
    <n v="4"/>
    <x v="87"/>
    <n v="53"/>
    <m/>
    <m/>
  </r>
  <r>
    <x v="162"/>
    <x v="0"/>
    <m/>
    <s v="Banda Api"/>
    <x v="24"/>
    <n v="640"/>
    <x v="4"/>
    <s v="Historical"/>
    <n v="2"/>
    <x v="0"/>
    <m/>
    <m/>
    <m/>
  </r>
  <r>
    <x v="162"/>
    <x v="1"/>
    <s v="Earthquake"/>
    <s v="Westdahl"/>
    <x v="2"/>
    <n v="1654"/>
    <x v="0"/>
    <s v="Historical"/>
    <n v="2"/>
    <x v="0"/>
    <m/>
    <m/>
    <m/>
  </r>
  <r>
    <x v="163"/>
    <x v="1"/>
    <m/>
    <s v="Asuncion"/>
    <x v="2"/>
    <n v="857"/>
    <x v="0"/>
    <s v="Historical"/>
    <m/>
    <x v="0"/>
    <m/>
    <m/>
    <m/>
  </r>
  <r>
    <x v="164"/>
    <x v="0"/>
    <m/>
    <s v="Colima"/>
    <x v="19"/>
    <n v="3850"/>
    <x v="0"/>
    <s v="Historical"/>
    <n v="4"/>
    <x v="0"/>
    <m/>
    <m/>
    <m/>
  </r>
  <r>
    <x v="165"/>
    <x v="0"/>
    <m/>
    <s v="Ijen"/>
    <x v="1"/>
    <n v="2799"/>
    <x v="0"/>
    <s v="Historical"/>
    <n v="2"/>
    <x v="0"/>
    <m/>
    <m/>
    <n v="90"/>
  </r>
  <r>
    <x v="165"/>
    <x v="0"/>
    <m/>
    <s v="Raung"/>
    <x v="1"/>
    <n v="3332"/>
    <x v="0"/>
    <s v="Historical"/>
    <n v="4"/>
    <x v="0"/>
    <m/>
    <m/>
    <m/>
  </r>
  <r>
    <x v="166"/>
    <x v="0"/>
    <m/>
    <s v="Aso"/>
    <x v="3"/>
    <n v="1592"/>
    <x v="4"/>
    <s v="Historical"/>
    <n v="2"/>
    <x v="5"/>
    <m/>
    <m/>
    <m/>
  </r>
  <r>
    <x v="167"/>
    <x v="1"/>
    <m/>
    <s v="Tambora"/>
    <x v="1"/>
    <n v="2850"/>
    <x v="0"/>
    <s v="Historical"/>
    <n v="7"/>
    <x v="88"/>
    <m/>
    <m/>
    <m/>
  </r>
  <r>
    <x v="168"/>
    <x v="0"/>
    <m/>
    <s v="Mayon"/>
    <x v="4"/>
    <n v="2462"/>
    <x v="0"/>
    <s v="Historical"/>
    <n v="4"/>
    <x v="89"/>
    <m/>
    <m/>
    <m/>
  </r>
  <r>
    <x v="169"/>
    <x v="0"/>
    <m/>
    <s v="Awu"/>
    <x v="1"/>
    <n v="1320"/>
    <x v="0"/>
    <s v="Historical"/>
    <n v="3"/>
    <x v="90"/>
    <m/>
    <m/>
    <m/>
  </r>
  <r>
    <x v="169"/>
    <x v="0"/>
    <m/>
    <s v="Soufriere St. Vincent"/>
    <x v="39"/>
    <n v="1220"/>
    <x v="0"/>
    <s v="Historical"/>
    <n v="4"/>
    <x v="84"/>
    <m/>
    <m/>
    <m/>
  </r>
  <r>
    <x v="170"/>
    <x v="0"/>
    <m/>
    <s v="Vesuvius"/>
    <x v="17"/>
    <n v="1281"/>
    <x v="2"/>
    <s v="Historical"/>
    <n v="2"/>
    <x v="6"/>
    <m/>
    <m/>
    <m/>
  </r>
  <r>
    <x v="171"/>
    <x v="0"/>
    <m/>
    <s v="Shikotsu"/>
    <x v="3"/>
    <n v="1320"/>
    <x v="4"/>
    <s v="Historical"/>
    <n v="3"/>
    <x v="0"/>
    <m/>
    <m/>
    <m/>
  </r>
  <r>
    <x v="172"/>
    <x v="0"/>
    <m/>
    <s v="Asama"/>
    <x v="3"/>
    <n v="2560"/>
    <x v="2"/>
    <s v="Historical"/>
    <n v="2"/>
    <x v="0"/>
    <m/>
    <m/>
    <m/>
  </r>
  <r>
    <x v="172"/>
    <x v="0"/>
    <m/>
    <s v="Asama"/>
    <x v="3"/>
    <n v="2560"/>
    <x v="2"/>
    <s v="Historical"/>
    <n v="2"/>
    <x v="0"/>
    <m/>
    <m/>
    <m/>
  </r>
  <r>
    <x v="173"/>
    <x v="0"/>
    <m/>
    <s v="Chokai"/>
    <x v="3"/>
    <n v="2237"/>
    <x v="0"/>
    <s v="Historical"/>
    <n v="2"/>
    <x v="51"/>
    <m/>
    <m/>
    <m/>
  </r>
  <r>
    <x v="174"/>
    <x v="0"/>
    <m/>
    <s v="Guntur"/>
    <x v="1"/>
    <n v="2249"/>
    <x v="2"/>
    <s v="Historical"/>
    <m/>
    <x v="0"/>
    <m/>
    <m/>
    <m/>
  </r>
  <r>
    <x v="174"/>
    <x v="0"/>
    <m/>
    <s v="Hualalai"/>
    <x v="2"/>
    <n v="2523"/>
    <x v="1"/>
    <s v="Historical"/>
    <n v="0"/>
    <x v="7"/>
    <m/>
    <m/>
    <m/>
  </r>
  <r>
    <x v="174"/>
    <x v="0"/>
    <m/>
    <s v="Kieyo"/>
    <x v="31"/>
    <n v="2175"/>
    <x v="0"/>
    <s v="Historical"/>
    <n v="2"/>
    <x v="0"/>
    <m/>
    <m/>
    <m/>
  </r>
  <r>
    <x v="174"/>
    <x v="0"/>
    <m/>
    <s v="Mayon"/>
    <x v="4"/>
    <n v="2462"/>
    <x v="0"/>
    <s v="Historical"/>
    <n v="2"/>
    <x v="0"/>
    <m/>
    <m/>
    <m/>
  </r>
  <r>
    <x v="174"/>
    <x v="0"/>
    <m/>
    <s v="San Jorge"/>
    <x v="43"/>
    <n v="1053"/>
    <x v="16"/>
    <s v="Historical"/>
    <n v="1"/>
    <x v="15"/>
    <m/>
    <m/>
    <m/>
  </r>
  <r>
    <x v="175"/>
    <x v="0"/>
    <m/>
    <s v="Vesuvius"/>
    <x v="17"/>
    <n v="1281"/>
    <x v="2"/>
    <s v="Historical"/>
    <n v="3"/>
    <x v="91"/>
    <m/>
    <m/>
    <m/>
  </r>
  <r>
    <x v="176"/>
    <x v="1"/>
    <s v="Earthquake"/>
    <s v="Unzen"/>
    <x v="3"/>
    <n v="1500"/>
    <x v="2"/>
    <s v="Historical"/>
    <n v="2"/>
    <x v="0"/>
    <m/>
    <m/>
    <m/>
  </r>
  <r>
    <x v="177"/>
    <x v="0"/>
    <m/>
    <s v="Kilauea"/>
    <x v="2"/>
    <n v="1222"/>
    <x v="1"/>
    <s v="Historical"/>
    <n v="4"/>
    <x v="92"/>
    <m/>
    <m/>
    <m/>
  </r>
  <r>
    <x v="178"/>
    <x v="0"/>
    <m/>
    <s v="Oshima"/>
    <x v="3"/>
    <n v="758"/>
    <x v="0"/>
    <s v="Historical"/>
    <n v="2"/>
    <x v="0"/>
    <m/>
    <m/>
    <m/>
  </r>
  <r>
    <x v="179"/>
    <x v="0"/>
    <m/>
    <s v="Dieng Volc Complex"/>
    <x v="1"/>
    <n v="2565"/>
    <x v="2"/>
    <s v="Historical"/>
    <n v="2"/>
    <x v="93"/>
    <m/>
    <m/>
    <m/>
  </r>
  <r>
    <x v="180"/>
    <x v="0"/>
    <m/>
    <s v="Aoga-shima"/>
    <x v="3"/>
    <n v="423"/>
    <x v="0"/>
    <s v="Historical"/>
    <n v="3"/>
    <x v="94"/>
    <m/>
    <m/>
    <m/>
  </r>
  <r>
    <x v="181"/>
    <x v="0"/>
    <m/>
    <s v="Grimsvotn"/>
    <x v="7"/>
    <n v="1725"/>
    <x v="4"/>
    <s v="Historical"/>
    <n v="4"/>
    <x v="95"/>
    <m/>
    <m/>
    <m/>
  </r>
  <r>
    <x v="181"/>
    <x v="0"/>
    <m/>
    <s v="Sabancaya"/>
    <x v="5"/>
    <n v="5967"/>
    <x v="0"/>
    <s v="Historical"/>
    <m/>
    <x v="0"/>
    <m/>
    <m/>
    <m/>
  </r>
  <r>
    <x v="182"/>
    <x v="0"/>
    <m/>
    <s v="Asama"/>
    <x v="3"/>
    <n v="2560"/>
    <x v="2"/>
    <s v="Historical"/>
    <n v="4"/>
    <x v="96"/>
    <m/>
    <m/>
    <m/>
  </r>
  <r>
    <x v="183"/>
    <x v="1"/>
    <m/>
    <s v="Sakura-jima"/>
    <x v="3"/>
    <n v="1117"/>
    <x v="0"/>
    <s v="Historical"/>
    <n v="4"/>
    <x v="67"/>
    <m/>
    <m/>
    <m/>
  </r>
  <r>
    <x v="184"/>
    <x v="0"/>
    <m/>
    <s v="Aoga-shima"/>
    <x v="3"/>
    <n v="423"/>
    <x v="0"/>
    <s v="Historical"/>
    <n v="3"/>
    <x v="1"/>
    <m/>
    <m/>
    <m/>
  </r>
  <r>
    <x v="184"/>
    <x v="0"/>
    <m/>
    <s v="Sakura-jima"/>
    <x v="3"/>
    <n v="1117"/>
    <x v="0"/>
    <s v="Historical"/>
    <n v="4"/>
    <x v="0"/>
    <m/>
    <m/>
    <m/>
  </r>
  <r>
    <x v="184"/>
    <x v="1"/>
    <m/>
    <s v="Sakura-jima"/>
    <x v="3"/>
    <n v="1117"/>
    <x v="0"/>
    <s v="Historical"/>
    <n v="4"/>
    <x v="0"/>
    <m/>
    <m/>
    <m/>
  </r>
  <r>
    <x v="184"/>
    <x v="1"/>
    <m/>
    <s v="Sakura-jima"/>
    <x v="3"/>
    <n v="1117"/>
    <x v="0"/>
    <s v="Historical"/>
    <m/>
    <x v="0"/>
    <m/>
    <m/>
    <m/>
  </r>
  <r>
    <x v="185"/>
    <x v="0"/>
    <m/>
    <s v="Sakura-jima"/>
    <x v="3"/>
    <n v="1117"/>
    <x v="0"/>
    <s v="Historical"/>
    <n v="4"/>
    <x v="75"/>
    <m/>
    <m/>
    <m/>
  </r>
  <r>
    <x v="185"/>
    <x v="0"/>
    <m/>
    <s v="Vesuvius"/>
    <x v="17"/>
    <n v="1281"/>
    <x v="2"/>
    <s v="Historical"/>
    <n v="2"/>
    <x v="0"/>
    <m/>
    <m/>
    <m/>
  </r>
  <r>
    <x v="186"/>
    <x v="0"/>
    <m/>
    <s v="Raikoke"/>
    <x v="6"/>
    <n v="551"/>
    <x v="0"/>
    <s v="Historical"/>
    <n v="4"/>
    <x v="33"/>
    <m/>
    <m/>
    <m/>
  </r>
  <r>
    <x v="187"/>
    <x v="0"/>
    <m/>
    <s v="Gamalama"/>
    <x v="1"/>
    <n v="1715"/>
    <x v="0"/>
    <s v="Historical"/>
    <n v="3"/>
    <x v="97"/>
    <m/>
    <m/>
    <m/>
  </r>
  <r>
    <x v="187"/>
    <x v="0"/>
    <m/>
    <s v="Lokon-Empung"/>
    <x v="1"/>
    <n v="1580"/>
    <x v="0"/>
    <s v="Historical"/>
    <n v="3"/>
    <x v="0"/>
    <m/>
    <m/>
    <m/>
  </r>
  <r>
    <x v="188"/>
    <x v="0"/>
    <m/>
    <s v="Gamalama"/>
    <x v="1"/>
    <n v="1715"/>
    <x v="0"/>
    <s v="Historical"/>
    <n v="2"/>
    <x v="0"/>
    <m/>
    <m/>
    <m/>
  </r>
  <r>
    <x v="189"/>
    <x v="1"/>
    <m/>
    <s v="Gamalama"/>
    <x v="1"/>
    <n v="1715"/>
    <x v="0"/>
    <s v="Historical"/>
    <n v="3"/>
    <x v="98"/>
    <m/>
    <m/>
    <m/>
  </r>
  <r>
    <x v="189"/>
    <x v="0"/>
    <m/>
    <s v="Papandayan"/>
    <x v="1"/>
    <n v="2665"/>
    <x v="0"/>
    <s v="Historical"/>
    <n v="3"/>
    <x v="99"/>
    <m/>
    <m/>
    <m/>
  </r>
  <r>
    <x v="190"/>
    <x v="0"/>
    <m/>
    <s v="Cotopaxi"/>
    <x v="10"/>
    <n v="5911"/>
    <x v="0"/>
    <s v="Historical"/>
    <n v="4"/>
    <x v="0"/>
    <m/>
    <m/>
    <m/>
  </r>
  <r>
    <x v="191"/>
    <x v="0"/>
    <m/>
    <s v="Hekla"/>
    <x v="7"/>
    <n v="1491"/>
    <x v="0"/>
    <s v="Historical"/>
    <n v="4"/>
    <x v="0"/>
    <m/>
    <m/>
    <m/>
  </r>
  <r>
    <x v="191"/>
    <x v="0"/>
    <m/>
    <s v="Mayon"/>
    <x v="4"/>
    <n v="2462"/>
    <x v="0"/>
    <s v="Historical"/>
    <n v="3"/>
    <x v="100"/>
    <m/>
    <m/>
    <m/>
  </r>
  <r>
    <x v="192"/>
    <x v="0"/>
    <m/>
    <s v="Kliuchevskoi"/>
    <x v="6"/>
    <n v="4835"/>
    <x v="0"/>
    <s v="Historical"/>
    <n v="2"/>
    <x v="0"/>
    <m/>
    <m/>
    <m/>
  </r>
  <r>
    <x v="193"/>
    <x v="0"/>
    <m/>
    <s v="Makian"/>
    <x v="1"/>
    <n v="1357"/>
    <x v="0"/>
    <s v="Historical"/>
    <n v="4"/>
    <x v="77"/>
    <m/>
    <m/>
    <m/>
  </r>
  <r>
    <x v="194"/>
    <x v="0"/>
    <s v="Earthquake"/>
    <s v="San Jorge"/>
    <x v="43"/>
    <n v="1053"/>
    <x v="16"/>
    <s v="Historical"/>
    <n v="0"/>
    <x v="0"/>
    <m/>
    <m/>
    <m/>
  </r>
  <r>
    <x v="195"/>
    <x v="0"/>
    <m/>
    <s v="Katla"/>
    <x v="7"/>
    <n v="1512"/>
    <x v="3"/>
    <s v="Historical"/>
    <n v="4"/>
    <x v="7"/>
    <m/>
    <m/>
    <m/>
  </r>
  <r>
    <x v="196"/>
    <x v="1"/>
    <s v="Earthquake"/>
    <s v="Taal"/>
    <x v="4"/>
    <n v="400"/>
    <x v="0"/>
    <s v="Historical"/>
    <n v="4"/>
    <x v="32"/>
    <m/>
    <m/>
    <m/>
  </r>
  <r>
    <x v="197"/>
    <x v="0"/>
    <m/>
    <s v="Grimsvotn"/>
    <x v="7"/>
    <n v="1725"/>
    <x v="4"/>
    <s v="Historical"/>
    <n v="2"/>
    <x v="0"/>
    <m/>
    <m/>
    <m/>
  </r>
  <r>
    <x v="198"/>
    <x v="1"/>
    <s v="Earthquake"/>
    <s v="Taal"/>
    <x v="4"/>
    <n v="400"/>
    <x v="0"/>
    <s v="Historical"/>
    <n v="3"/>
    <x v="0"/>
    <m/>
    <m/>
    <m/>
  </r>
  <r>
    <x v="199"/>
    <x v="0"/>
    <m/>
    <s v="Cotopaxi"/>
    <x v="10"/>
    <n v="5911"/>
    <x v="0"/>
    <s v="Historical"/>
    <n v="3"/>
    <x v="0"/>
    <m/>
    <m/>
    <m/>
  </r>
  <r>
    <x v="199"/>
    <x v="0"/>
    <m/>
    <s v="Cotopaxi"/>
    <x v="10"/>
    <n v="5911"/>
    <x v="0"/>
    <s v="Historical"/>
    <n v="3"/>
    <x v="0"/>
    <m/>
    <m/>
    <m/>
  </r>
  <r>
    <x v="200"/>
    <x v="1"/>
    <s v="Earthquake"/>
    <s v="Oshima-Oshima"/>
    <x v="3"/>
    <n v="737"/>
    <x v="0"/>
    <s v="Historical"/>
    <n v="4"/>
    <x v="0"/>
    <m/>
    <m/>
    <m/>
  </r>
  <r>
    <x v="201"/>
    <x v="0"/>
    <m/>
    <s v="Vesuvius"/>
    <x v="17"/>
    <n v="1281"/>
    <x v="2"/>
    <s v="Historical"/>
    <n v="2"/>
    <x v="7"/>
    <m/>
    <m/>
    <m/>
  </r>
  <r>
    <x v="202"/>
    <x v="0"/>
    <m/>
    <s v="Lanzarote"/>
    <x v="28"/>
    <n v="670"/>
    <x v="16"/>
    <s v="Historical"/>
    <n v="2"/>
    <x v="0"/>
    <m/>
    <m/>
    <m/>
  </r>
  <r>
    <x v="202"/>
    <x v="0"/>
    <m/>
    <s v="Raung"/>
    <x v="1"/>
    <n v="3332"/>
    <x v="0"/>
    <s v="Historical"/>
    <n v="3"/>
    <x v="0"/>
    <m/>
    <m/>
    <m/>
  </r>
  <r>
    <x v="202"/>
    <x v="0"/>
    <m/>
    <s v="Tseax River Cone"/>
    <x v="44"/>
    <n v="609"/>
    <x v="12"/>
    <s v="Radiocarbon"/>
    <m/>
    <x v="0"/>
    <m/>
    <m/>
    <m/>
  </r>
  <r>
    <x v="203"/>
    <x v="0"/>
    <m/>
    <s v="Bardarbunga"/>
    <x v="7"/>
    <n v="2000"/>
    <x v="0"/>
    <s v="Historical"/>
    <n v="1"/>
    <x v="0"/>
    <m/>
    <m/>
    <m/>
  </r>
  <r>
    <x v="203"/>
    <x v="0"/>
    <m/>
    <s v="Krafla"/>
    <x v="7"/>
    <n v="650"/>
    <x v="4"/>
    <s v="Historical"/>
    <n v="2"/>
    <x v="0"/>
    <m/>
    <m/>
    <m/>
  </r>
  <r>
    <x v="204"/>
    <x v="0"/>
    <m/>
    <s v="Oraefajokull"/>
    <x v="7"/>
    <n v="2119"/>
    <x v="0"/>
    <s v="Historical"/>
    <n v="4"/>
    <x v="12"/>
    <m/>
    <m/>
    <m/>
  </r>
  <r>
    <x v="205"/>
    <x v="0"/>
    <m/>
    <s v="Bardarbunga"/>
    <x v="7"/>
    <n v="2000"/>
    <x v="0"/>
    <s v="Historical"/>
    <n v="1"/>
    <x v="0"/>
    <m/>
    <m/>
    <m/>
  </r>
  <r>
    <x v="206"/>
    <x v="0"/>
    <m/>
    <s v="Asama"/>
    <x v="3"/>
    <n v="2560"/>
    <x v="2"/>
    <s v="Historical"/>
    <n v="1"/>
    <x v="33"/>
    <m/>
    <m/>
    <m/>
  </r>
  <r>
    <x v="206"/>
    <x v="0"/>
    <m/>
    <s v="Katla"/>
    <x v="7"/>
    <n v="1512"/>
    <x v="3"/>
    <s v="Historical"/>
    <n v="5"/>
    <x v="0"/>
    <m/>
    <m/>
    <m/>
  </r>
  <r>
    <x v="207"/>
    <x v="0"/>
    <m/>
    <s v="Pico"/>
    <x v="43"/>
    <n v="2351"/>
    <x v="0"/>
    <s v="Historical"/>
    <n v="2"/>
    <x v="7"/>
    <m/>
    <m/>
    <m/>
  </r>
  <r>
    <x v="208"/>
    <x v="0"/>
    <m/>
    <s v="Bardarbunga"/>
    <x v="7"/>
    <n v="2000"/>
    <x v="0"/>
    <s v="Historical"/>
    <n v="3"/>
    <x v="0"/>
    <m/>
    <m/>
    <m/>
  </r>
  <r>
    <x v="208"/>
    <x v="0"/>
    <m/>
    <s v="Fuego"/>
    <x v="11"/>
    <n v="3763"/>
    <x v="0"/>
    <s v="Historical"/>
    <n v="3"/>
    <x v="0"/>
    <m/>
    <m/>
    <m/>
  </r>
  <r>
    <x v="208"/>
    <x v="0"/>
    <m/>
    <s v="Kirishima"/>
    <x v="3"/>
    <n v="1700"/>
    <x v="1"/>
    <s v="Historical"/>
    <n v="3"/>
    <x v="5"/>
    <n v="30"/>
    <m/>
    <m/>
  </r>
  <r>
    <x v="209"/>
    <x v="0"/>
    <m/>
    <s v="Bardarbunga"/>
    <x v="7"/>
    <n v="2000"/>
    <x v="0"/>
    <s v="Historical"/>
    <n v="2"/>
    <x v="0"/>
    <m/>
    <m/>
    <m/>
  </r>
  <r>
    <x v="209"/>
    <x v="0"/>
    <m/>
    <s v="Kelut"/>
    <x v="1"/>
    <n v="1731"/>
    <x v="0"/>
    <s v="Historical"/>
    <n v="2"/>
    <x v="0"/>
    <m/>
    <m/>
    <m/>
  </r>
  <r>
    <x v="209"/>
    <x v="0"/>
    <m/>
    <s v="Kirishima"/>
    <x v="3"/>
    <n v="1700"/>
    <x v="1"/>
    <s v="Historical"/>
    <n v="3"/>
    <x v="5"/>
    <n v="31"/>
    <m/>
    <m/>
  </r>
  <r>
    <x v="209"/>
    <x v="1"/>
    <s v="Earthquake"/>
    <s v="Taal"/>
    <x v="4"/>
    <n v="400"/>
    <x v="0"/>
    <s v="Historical"/>
    <n v="4"/>
    <x v="0"/>
    <m/>
    <m/>
    <m/>
  </r>
  <r>
    <x v="210"/>
    <x v="1"/>
    <m/>
    <s v="Vesuvius"/>
    <x v="17"/>
    <n v="1281"/>
    <x v="2"/>
    <s v="Historical"/>
    <m/>
    <x v="0"/>
    <m/>
    <m/>
    <m/>
  </r>
  <r>
    <x v="211"/>
    <x v="0"/>
    <m/>
    <s v="Bardarbunga"/>
    <x v="7"/>
    <n v="2000"/>
    <x v="0"/>
    <s v="Historical"/>
    <n v="2"/>
    <x v="0"/>
    <m/>
    <m/>
    <m/>
  </r>
  <r>
    <x v="212"/>
    <x v="0"/>
    <m/>
    <s v="Awu"/>
    <x v="1"/>
    <n v="1320"/>
    <x v="0"/>
    <s v="Historical"/>
    <n v="3"/>
    <x v="101"/>
    <m/>
    <m/>
    <m/>
  </r>
  <r>
    <x v="213"/>
    <x v="0"/>
    <s v="Earthquake"/>
    <s v="Fuji"/>
    <x v="3"/>
    <n v="3776"/>
    <x v="0"/>
    <s v="Historical"/>
    <n v="4"/>
    <x v="0"/>
    <m/>
    <m/>
    <n v="75"/>
  </r>
  <r>
    <x v="213"/>
    <x v="1"/>
    <m/>
    <s v="Santorini"/>
    <x v="32"/>
    <n v="329"/>
    <x v="1"/>
    <s v="Historical"/>
    <m/>
    <x v="0"/>
    <m/>
    <m/>
    <m/>
  </r>
  <r>
    <x v="214"/>
    <x v="1"/>
    <m/>
    <s v="Tenerife"/>
    <x v="28"/>
    <n v="3715"/>
    <x v="0"/>
    <s v="Historical"/>
    <n v="2"/>
    <x v="0"/>
    <m/>
    <m/>
    <m/>
  </r>
  <r>
    <x v="215"/>
    <x v="0"/>
    <m/>
    <s v="Cereme"/>
    <x v="1"/>
    <n v="3078"/>
    <x v="0"/>
    <s v="Historical"/>
    <n v="3"/>
    <x v="0"/>
    <m/>
    <m/>
    <m/>
  </r>
  <r>
    <x v="215"/>
    <x v="0"/>
    <m/>
    <s v="Cotopaxi"/>
    <x v="10"/>
    <n v="5911"/>
    <x v="0"/>
    <s v="Historical"/>
    <n v="3"/>
    <x v="0"/>
    <m/>
    <m/>
    <m/>
  </r>
  <r>
    <x v="215"/>
    <x v="1"/>
    <m/>
    <s v="Vesuvius"/>
    <x v="17"/>
    <n v="1281"/>
    <x v="2"/>
    <s v="Historical"/>
    <n v="3"/>
    <x v="0"/>
    <m/>
    <m/>
    <m/>
  </r>
  <r>
    <x v="216"/>
    <x v="0"/>
    <m/>
    <s v="Banda Api"/>
    <x v="24"/>
    <n v="640"/>
    <x v="4"/>
    <s v="Historical"/>
    <n v="3"/>
    <x v="0"/>
    <m/>
    <m/>
    <m/>
  </r>
  <r>
    <x v="217"/>
    <x v="0"/>
    <s v="Earthquake"/>
    <s v="Etna"/>
    <x v="17"/>
    <n v="3350"/>
    <x v="0"/>
    <s v="Historical"/>
    <m/>
    <x v="0"/>
    <m/>
    <m/>
    <m/>
  </r>
  <r>
    <x v="217"/>
    <x v="1"/>
    <m/>
    <s v="Hekla"/>
    <x v="7"/>
    <n v="1491"/>
    <x v="0"/>
    <s v="Historical"/>
    <n v="4"/>
    <x v="0"/>
    <m/>
    <m/>
    <m/>
  </r>
  <r>
    <x v="218"/>
    <x v="0"/>
    <m/>
    <s v="Serua"/>
    <x v="24"/>
    <n v="641"/>
    <x v="0"/>
    <s v="Historical"/>
    <n v="4"/>
    <x v="0"/>
    <m/>
    <m/>
    <m/>
  </r>
  <r>
    <x v="219"/>
    <x v="0"/>
    <m/>
    <s v="Guntur"/>
    <x v="1"/>
    <n v="2249"/>
    <x v="2"/>
    <s v="Historical"/>
    <n v="3"/>
    <x v="0"/>
    <m/>
    <m/>
    <m/>
  </r>
  <r>
    <x v="219"/>
    <x v="1"/>
    <m/>
    <s v="Vesuvius"/>
    <x v="17"/>
    <n v="1281"/>
    <x v="2"/>
    <s v="Historical"/>
    <m/>
    <x v="0"/>
    <m/>
    <m/>
    <m/>
  </r>
  <r>
    <x v="220"/>
    <x v="0"/>
    <m/>
    <s v="Grimsvotn"/>
    <x v="7"/>
    <n v="1725"/>
    <x v="4"/>
    <s v="Historical"/>
    <n v="2"/>
    <x v="5"/>
    <m/>
    <m/>
    <m/>
  </r>
  <r>
    <x v="221"/>
    <x v="0"/>
    <m/>
    <s v="Vesuvius"/>
    <x v="17"/>
    <n v="1281"/>
    <x v="2"/>
    <s v="Historical"/>
    <n v="3"/>
    <x v="6"/>
    <m/>
    <m/>
    <m/>
  </r>
  <r>
    <x v="222"/>
    <x v="0"/>
    <s v="Earthquake"/>
    <s v="Zukur"/>
    <x v="13"/>
    <n v="624"/>
    <x v="1"/>
    <s v="Holocene"/>
    <m/>
    <x v="0"/>
    <m/>
    <m/>
    <m/>
  </r>
  <r>
    <x v="223"/>
    <x v="0"/>
    <m/>
    <s v="La Palma"/>
    <x v="28"/>
    <n v="2426"/>
    <x v="0"/>
    <s v="Historical"/>
    <n v="2"/>
    <x v="5"/>
    <m/>
    <m/>
    <m/>
  </r>
  <r>
    <x v="224"/>
    <x v="1"/>
    <m/>
    <s v="Gamkonora"/>
    <x v="1"/>
    <n v="1635"/>
    <x v="0"/>
    <s v="Historical"/>
    <n v="5"/>
    <x v="0"/>
    <m/>
    <m/>
    <m/>
  </r>
  <r>
    <x v="225"/>
    <x v="0"/>
    <m/>
    <s v="Fayal"/>
    <x v="43"/>
    <n v="1043"/>
    <x v="0"/>
    <s v="Historical"/>
    <n v="2"/>
    <x v="12"/>
    <m/>
    <m/>
    <m/>
  </r>
  <r>
    <x v="225"/>
    <x v="0"/>
    <m/>
    <s v="Merapi"/>
    <x v="1"/>
    <n v="2947"/>
    <x v="0"/>
    <s v="Historical"/>
    <n v="3"/>
    <x v="101"/>
    <m/>
    <m/>
    <m/>
  </r>
  <r>
    <x v="226"/>
    <x v="0"/>
    <m/>
    <s v="Aoba"/>
    <x v="21"/>
    <n v="1496"/>
    <x v="1"/>
    <s v="Historical"/>
    <n v="2"/>
    <x v="0"/>
    <m/>
    <m/>
    <m/>
  </r>
  <r>
    <x v="227"/>
    <x v="0"/>
    <s v="Earthquake"/>
    <s v="Etna"/>
    <x v="17"/>
    <n v="3350"/>
    <x v="0"/>
    <s v="Historical"/>
    <n v="3"/>
    <x v="0"/>
    <m/>
    <m/>
    <m/>
  </r>
  <r>
    <x v="228"/>
    <x v="1"/>
    <m/>
    <s v="Iwo-Tori-shima"/>
    <x v="3"/>
    <n v="217"/>
    <x v="2"/>
    <s v="Historical"/>
    <m/>
    <x v="5"/>
    <m/>
    <m/>
    <m/>
  </r>
  <r>
    <x v="228"/>
    <x v="0"/>
    <m/>
    <s v="Unzen"/>
    <x v="3"/>
    <n v="1500"/>
    <x v="2"/>
    <s v="Historical"/>
    <n v="2"/>
    <x v="102"/>
    <m/>
    <m/>
    <m/>
  </r>
  <r>
    <x v="229"/>
    <x v="0"/>
    <m/>
    <s v="Usu"/>
    <x v="3"/>
    <n v="731"/>
    <x v="0"/>
    <s v="Historical"/>
    <n v="5"/>
    <x v="4"/>
    <m/>
    <m/>
    <m/>
  </r>
  <r>
    <x v="230"/>
    <x v="0"/>
    <m/>
    <s v="Katla"/>
    <x v="7"/>
    <n v="1512"/>
    <x v="3"/>
    <s v="Historical"/>
    <n v="4"/>
    <x v="0"/>
    <m/>
    <m/>
    <m/>
  </r>
  <r>
    <x v="230"/>
    <x v="1"/>
    <m/>
    <s v="Long Island"/>
    <x v="20"/>
    <n v="1280"/>
    <x v="2"/>
    <s v="Historical"/>
    <n v="6"/>
    <x v="77"/>
    <m/>
    <m/>
    <m/>
  </r>
  <r>
    <x v="230"/>
    <x v="0"/>
    <m/>
    <s v="Teon"/>
    <x v="24"/>
    <n v="655"/>
    <x v="0"/>
    <s v="Historical"/>
    <n v="4"/>
    <x v="12"/>
    <m/>
    <m/>
    <m/>
  </r>
  <r>
    <x v="231"/>
    <x v="0"/>
    <s v="Earthquake"/>
    <s v="San Salvador"/>
    <x v="33"/>
    <n v="1893"/>
    <x v="0"/>
    <s v="Historical"/>
    <n v="3"/>
    <x v="0"/>
    <m/>
    <m/>
    <m/>
  </r>
  <r>
    <x v="231"/>
    <x v="1"/>
    <m/>
    <s v="Teon"/>
    <x v="24"/>
    <n v="655"/>
    <x v="0"/>
    <s v="Historical"/>
    <n v="4"/>
    <x v="0"/>
    <m/>
    <m/>
    <m/>
  </r>
  <r>
    <x v="232"/>
    <x v="1"/>
    <m/>
    <s v="Santorini"/>
    <x v="32"/>
    <n v="329"/>
    <x v="1"/>
    <s v="Historical"/>
    <n v="4"/>
    <x v="40"/>
    <m/>
    <m/>
    <m/>
  </r>
  <r>
    <x v="233"/>
    <x v="0"/>
    <m/>
    <s v="Makian"/>
    <x v="1"/>
    <n v="1357"/>
    <x v="0"/>
    <s v="Historical"/>
    <n v="4"/>
    <x v="0"/>
    <m/>
    <m/>
    <m/>
  </r>
  <r>
    <x v="234"/>
    <x v="1"/>
    <s v="Earthquake"/>
    <s v="Komaga-take"/>
    <x v="3"/>
    <n v="1140"/>
    <x v="0"/>
    <s v="Historical"/>
    <n v="5"/>
    <x v="0"/>
    <m/>
    <m/>
    <m/>
  </r>
  <r>
    <x v="235"/>
    <x v="0"/>
    <m/>
    <s v="Raung"/>
    <x v="1"/>
    <n v="3332"/>
    <x v="0"/>
    <s v="Historical"/>
    <n v="3"/>
    <x v="66"/>
    <m/>
    <m/>
    <m/>
  </r>
  <r>
    <x v="236"/>
    <x v="0"/>
    <m/>
    <s v="Hekla"/>
    <x v="7"/>
    <n v="1491"/>
    <x v="0"/>
    <s v="Historical"/>
    <n v="3"/>
    <x v="0"/>
    <m/>
    <m/>
    <m/>
  </r>
  <r>
    <x v="237"/>
    <x v="0"/>
    <s v="Earthquake"/>
    <s v="Dama Ali"/>
    <x v="35"/>
    <n v="1068"/>
    <x v="1"/>
    <s v="Historical"/>
    <m/>
    <x v="87"/>
    <m/>
    <m/>
    <m/>
  </r>
  <r>
    <x v="237"/>
    <x v="1"/>
    <s v="Earthquake"/>
    <s v="Vesuvius"/>
    <x v="17"/>
    <n v="1281"/>
    <x v="2"/>
    <s v="Historical"/>
    <n v="4"/>
    <x v="103"/>
    <m/>
    <m/>
    <m/>
  </r>
  <r>
    <x v="238"/>
    <x v="0"/>
    <m/>
    <s v="Furnas"/>
    <x v="43"/>
    <n v="805"/>
    <x v="0"/>
    <s v="Historical"/>
    <n v="4"/>
    <x v="27"/>
    <m/>
    <m/>
    <m/>
  </r>
  <r>
    <x v="239"/>
    <x v="0"/>
    <m/>
    <s v="Grimsvotn"/>
    <x v="7"/>
    <n v="1725"/>
    <x v="4"/>
    <s v="Historical"/>
    <n v="2"/>
    <x v="6"/>
    <m/>
    <m/>
    <m/>
  </r>
  <r>
    <x v="240"/>
    <x v="0"/>
    <m/>
    <s v="Katla"/>
    <x v="7"/>
    <n v="1512"/>
    <x v="3"/>
    <s v="Historical"/>
    <n v="5"/>
    <x v="0"/>
    <m/>
    <m/>
    <m/>
  </r>
  <r>
    <x v="241"/>
    <x v="0"/>
    <m/>
    <s v="Fuego"/>
    <x v="11"/>
    <n v="3763"/>
    <x v="0"/>
    <s v="Historical"/>
    <n v="3"/>
    <x v="0"/>
    <m/>
    <m/>
    <m/>
  </r>
  <r>
    <x v="242"/>
    <x v="0"/>
    <m/>
    <s v="Banda Api"/>
    <x v="24"/>
    <n v="640"/>
    <x v="4"/>
    <s v="Historical"/>
    <n v="3"/>
    <x v="0"/>
    <m/>
    <m/>
    <m/>
  </r>
  <r>
    <x v="243"/>
    <x v="0"/>
    <m/>
    <s v="Tengchong"/>
    <x v="45"/>
    <n v="2865"/>
    <x v="12"/>
    <s v="Historical"/>
    <m/>
    <x v="0"/>
    <m/>
    <m/>
    <m/>
  </r>
  <r>
    <x v="244"/>
    <x v="1"/>
    <m/>
    <s v="Gamalama"/>
    <x v="1"/>
    <n v="1715"/>
    <x v="0"/>
    <s v="Historical"/>
    <n v="3"/>
    <x v="0"/>
    <m/>
    <m/>
    <m/>
  </r>
  <r>
    <x v="245"/>
    <x v="1"/>
    <m/>
    <s v="Hachijo-jima"/>
    <x v="3"/>
    <n v="854"/>
    <x v="0"/>
    <s v="Historical"/>
    <n v="2"/>
    <x v="0"/>
    <m/>
    <m/>
    <m/>
  </r>
  <r>
    <x v="246"/>
    <x v="0"/>
    <s v="Earthquake"/>
    <s v="Huaynaputina"/>
    <x v="5"/>
    <n v="4850"/>
    <x v="0"/>
    <s v="Historical"/>
    <n v="6"/>
    <x v="104"/>
    <m/>
    <m/>
    <m/>
  </r>
  <r>
    <x v="247"/>
    <x v="0"/>
    <m/>
    <s v="Asama"/>
    <x v="3"/>
    <n v="2560"/>
    <x v="2"/>
    <s v="Historical"/>
    <n v="2"/>
    <x v="105"/>
    <m/>
    <m/>
    <m/>
  </r>
  <r>
    <x v="247"/>
    <x v="0"/>
    <m/>
    <s v="Banda Api"/>
    <x v="24"/>
    <n v="640"/>
    <x v="4"/>
    <s v="Historical"/>
    <n v="3"/>
    <x v="0"/>
    <m/>
    <m/>
    <m/>
  </r>
  <r>
    <x v="248"/>
    <x v="0"/>
    <m/>
    <s v="Hekla"/>
    <x v="7"/>
    <n v="1491"/>
    <x v="0"/>
    <s v="Historical"/>
    <n v="4"/>
    <x v="0"/>
    <m/>
    <m/>
    <m/>
  </r>
  <r>
    <x v="248"/>
    <x v="0"/>
    <m/>
    <s v="Raung"/>
    <x v="1"/>
    <n v="3332"/>
    <x v="0"/>
    <s v="Historical"/>
    <n v="3"/>
    <x v="0"/>
    <m/>
    <m/>
    <m/>
  </r>
  <r>
    <x v="249"/>
    <x v="0"/>
    <m/>
    <s v="Asama"/>
    <x v="3"/>
    <n v="2560"/>
    <x v="2"/>
    <s v="Historical"/>
    <n v="2"/>
    <x v="0"/>
    <m/>
    <m/>
    <m/>
  </r>
  <r>
    <x v="250"/>
    <x v="0"/>
    <m/>
    <s v="Ruiz"/>
    <x v="12"/>
    <n v="5321"/>
    <x v="0"/>
    <s v="Historical"/>
    <n v="4"/>
    <x v="106"/>
    <m/>
    <m/>
    <m/>
  </r>
  <r>
    <x v="251"/>
    <x v="0"/>
    <m/>
    <s v="Raung"/>
    <x v="1"/>
    <n v="3332"/>
    <x v="0"/>
    <s v="Historical"/>
    <n v="5"/>
    <x v="0"/>
    <m/>
    <m/>
    <m/>
  </r>
  <r>
    <x v="252"/>
    <x v="0"/>
    <m/>
    <s v="Merapi"/>
    <x v="1"/>
    <n v="2947"/>
    <x v="0"/>
    <s v="Historical"/>
    <n v="4"/>
    <x v="0"/>
    <m/>
    <m/>
    <m/>
  </r>
  <r>
    <x v="253"/>
    <x v="0"/>
    <m/>
    <s v="Kelut"/>
    <x v="1"/>
    <n v="1731"/>
    <x v="0"/>
    <s v="Historical"/>
    <n v="5"/>
    <x v="88"/>
    <m/>
    <m/>
    <m/>
  </r>
  <r>
    <x v="254"/>
    <x v="0"/>
    <m/>
    <s v="Fuego"/>
    <x v="11"/>
    <n v="3763"/>
    <x v="0"/>
    <s v="Historical"/>
    <n v="4"/>
    <x v="0"/>
    <m/>
    <m/>
    <m/>
  </r>
  <r>
    <x v="255"/>
    <x v="0"/>
    <m/>
    <s v="Katla"/>
    <x v="7"/>
    <n v="1512"/>
    <x v="3"/>
    <s v="Historical"/>
    <n v="4"/>
    <x v="0"/>
    <m/>
    <m/>
    <m/>
  </r>
  <r>
    <x v="255"/>
    <x v="0"/>
    <m/>
    <s v="San Jorge"/>
    <x v="43"/>
    <n v="1053"/>
    <x v="16"/>
    <s v="Historical"/>
    <n v="3"/>
    <x v="9"/>
    <m/>
    <m/>
    <m/>
  </r>
  <r>
    <x v="256"/>
    <x v="0"/>
    <m/>
    <s v="Colima"/>
    <x v="19"/>
    <n v="3850"/>
    <x v="0"/>
    <s v="Historical"/>
    <n v="3"/>
    <x v="0"/>
    <m/>
    <m/>
    <m/>
  </r>
  <r>
    <x v="257"/>
    <x v="0"/>
    <m/>
    <s v="Mombacho"/>
    <x v="22"/>
    <n v="1344"/>
    <x v="0"/>
    <s v="Holocene"/>
    <m/>
    <x v="91"/>
    <m/>
    <m/>
    <m/>
  </r>
  <r>
    <x v="258"/>
    <x v="0"/>
    <m/>
    <s v="Kirishima"/>
    <x v="3"/>
    <n v="1700"/>
    <x v="1"/>
    <s v="Historical"/>
    <n v="3"/>
    <x v="0"/>
    <m/>
    <m/>
    <m/>
  </r>
  <r>
    <x v="259"/>
    <x v="0"/>
    <s v="Earthquake"/>
    <s v="Pacaya"/>
    <x v="11"/>
    <n v="2552"/>
    <x v="2"/>
    <s v="Historical"/>
    <n v="3"/>
    <x v="0"/>
    <m/>
    <m/>
    <m/>
  </r>
  <r>
    <x v="260"/>
    <x v="0"/>
    <m/>
    <s v="Gamkonora"/>
    <x v="1"/>
    <n v="1635"/>
    <x v="0"/>
    <s v="Historical"/>
    <n v="3"/>
    <x v="0"/>
    <m/>
    <m/>
    <m/>
  </r>
  <r>
    <x v="261"/>
    <x v="0"/>
    <m/>
    <s v="Dukono"/>
    <x v="1"/>
    <n v="1185"/>
    <x v="2"/>
    <s v="Historical"/>
    <n v="3"/>
    <x v="0"/>
    <m/>
    <m/>
    <m/>
  </r>
  <r>
    <x v="262"/>
    <x v="1"/>
    <m/>
    <s v="Augustine"/>
    <x v="2"/>
    <n v="1252"/>
    <x v="9"/>
    <s v="Historical"/>
    <n v="4"/>
    <x v="0"/>
    <m/>
    <m/>
    <m/>
  </r>
  <r>
    <x v="263"/>
    <x v="0"/>
    <m/>
    <s v="Campi Flegrei"/>
    <x v="17"/>
    <n v="458"/>
    <x v="4"/>
    <s v="Historical"/>
    <n v="3"/>
    <x v="107"/>
    <m/>
    <m/>
    <m/>
  </r>
  <r>
    <x v="264"/>
    <x v="0"/>
    <m/>
    <s v="Etna"/>
    <x v="17"/>
    <n v="3350"/>
    <x v="0"/>
    <s v="Historical"/>
    <n v="3"/>
    <x v="5"/>
    <m/>
    <m/>
    <m/>
  </r>
  <r>
    <x v="265"/>
    <x v="0"/>
    <m/>
    <s v="Hekla"/>
    <x v="7"/>
    <n v="1491"/>
    <x v="0"/>
    <s v="Historical"/>
    <n v="4"/>
    <x v="5"/>
    <m/>
    <m/>
    <m/>
  </r>
  <r>
    <x v="266"/>
    <x v="0"/>
    <m/>
    <s v="Katla"/>
    <x v="7"/>
    <n v="1512"/>
    <x v="3"/>
    <s v="Historical"/>
    <n v="4"/>
    <x v="0"/>
    <m/>
    <m/>
    <m/>
  </r>
  <r>
    <x v="267"/>
    <x v="0"/>
    <m/>
    <s v="Aso"/>
    <x v="3"/>
    <n v="1592"/>
    <x v="4"/>
    <s v="Historical"/>
    <n v="2"/>
    <x v="5"/>
    <m/>
    <m/>
    <m/>
  </r>
  <r>
    <x v="268"/>
    <x v="0"/>
    <m/>
    <s v="Bardarbunga"/>
    <x v="7"/>
    <n v="2000"/>
    <x v="0"/>
    <s v="Historical"/>
    <n v="6"/>
    <x v="0"/>
    <m/>
    <m/>
    <m/>
  </r>
  <r>
    <x v="269"/>
    <x v="0"/>
    <m/>
    <s v="Sakura-jima"/>
    <x v="3"/>
    <n v="1117"/>
    <x v="0"/>
    <s v="Historical"/>
    <n v="5"/>
    <x v="0"/>
    <m/>
    <m/>
    <m/>
  </r>
  <r>
    <x v="270"/>
    <x v="0"/>
    <m/>
    <s v="Kuwae"/>
    <x v="21"/>
    <n v="-2"/>
    <x v="4"/>
    <s v="Historical"/>
    <n v="6"/>
    <x v="0"/>
    <m/>
    <m/>
    <m/>
  </r>
  <r>
    <x v="271"/>
    <x v="0"/>
    <m/>
    <s v="Nasu"/>
    <x v="3"/>
    <n v="1917"/>
    <x v="0"/>
    <s v="Historical"/>
    <n v="3"/>
    <x v="73"/>
    <m/>
    <m/>
    <m/>
  </r>
  <r>
    <x v="272"/>
    <x v="0"/>
    <m/>
    <s v="Hekla"/>
    <x v="7"/>
    <n v="1491"/>
    <x v="0"/>
    <s v="Historical"/>
    <n v="3"/>
    <x v="0"/>
    <m/>
    <m/>
    <m/>
  </r>
  <r>
    <x v="273"/>
    <x v="0"/>
    <m/>
    <s v="Kelut"/>
    <x v="1"/>
    <n v="1731"/>
    <x v="0"/>
    <s v="Historical"/>
    <n v="3"/>
    <x v="0"/>
    <m/>
    <m/>
    <m/>
  </r>
  <r>
    <x v="274"/>
    <x v="0"/>
    <m/>
    <s v="Kelut"/>
    <x v="1"/>
    <n v="1731"/>
    <x v="0"/>
    <s v="Historical"/>
    <n v="3"/>
    <x v="0"/>
    <m/>
    <m/>
    <m/>
  </r>
  <r>
    <x v="275"/>
    <x v="0"/>
    <m/>
    <s v="Oraefajokull"/>
    <x v="7"/>
    <n v="2119"/>
    <x v="0"/>
    <s v="Historical"/>
    <n v="5"/>
    <x v="108"/>
    <m/>
    <m/>
    <m/>
  </r>
  <r>
    <x v="276"/>
    <x v="0"/>
    <m/>
    <s v="Katla"/>
    <x v="7"/>
    <n v="1512"/>
    <x v="3"/>
    <s v="Historical"/>
    <n v="4"/>
    <x v="0"/>
    <m/>
    <m/>
    <m/>
  </r>
  <r>
    <x v="277"/>
    <x v="0"/>
    <m/>
    <s v="Hekla"/>
    <x v="7"/>
    <n v="1491"/>
    <x v="0"/>
    <s v="Historical"/>
    <n v="3"/>
    <x v="0"/>
    <m/>
    <m/>
    <m/>
  </r>
  <r>
    <x v="278"/>
    <x v="0"/>
    <m/>
    <s v="Kelut"/>
    <x v="1"/>
    <n v="1731"/>
    <x v="0"/>
    <s v="Historical"/>
    <n v="3"/>
    <x v="0"/>
    <m/>
    <m/>
    <m/>
  </r>
  <r>
    <x v="279"/>
    <x v="0"/>
    <m/>
    <s v="Aso"/>
    <x v="3"/>
    <n v="1592"/>
    <x v="4"/>
    <s v="Historical"/>
    <n v="2"/>
    <x v="0"/>
    <m/>
    <m/>
    <m/>
  </r>
  <r>
    <x v="280"/>
    <x v="1"/>
    <m/>
    <s v="Etna"/>
    <x v="17"/>
    <n v="3350"/>
    <x v="0"/>
    <s v="Historical"/>
    <n v="3"/>
    <x v="0"/>
    <m/>
    <m/>
    <m/>
  </r>
  <r>
    <x v="280"/>
    <x v="0"/>
    <m/>
    <s v="Etna"/>
    <x v="17"/>
    <n v="3350"/>
    <x v="0"/>
    <s v="Historical"/>
    <n v="1"/>
    <x v="0"/>
    <m/>
    <m/>
    <m/>
  </r>
  <r>
    <x v="281"/>
    <x v="0"/>
    <m/>
    <s v="Katla"/>
    <x v="7"/>
    <n v="1512"/>
    <x v="3"/>
    <s v="Historical"/>
    <n v="4"/>
    <x v="0"/>
    <m/>
    <m/>
    <m/>
  </r>
  <r>
    <x v="281"/>
    <x v="0"/>
    <m/>
    <s v="Kelut"/>
    <x v="1"/>
    <n v="1731"/>
    <x v="0"/>
    <s v="Historical"/>
    <n v="3"/>
    <x v="0"/>
    <m/>
    <m/>
    <m/>
  </r>
  <r>
    <x v="282"/>
    <x v="0"/>
    <m/>
    <s v="Ischia"/>
    <x v="17"/>
    <n v="789"/>
    <x v="2"/>
    <s v="Historical"/>
    <m/>
    <x v="0"/>
    <m/>
    <m/>
    <m/>
  </r>
  <r>
    <x v="283"/>
    <x v="0"/>
    <m/>
    <s v="Hekla"/>
    <x v="7"/>
    <n v="1491"/>
    <x v="0"/>
    <s v="Historical"/>
    <n v="4"/>
    <x v="0"/>
    <m/>
    <m/>
    <m/>
  </r>
  <r>
    <x v="284"/>
    <x v="0"/>
    <m/>
    <s v="Quilotoa"/>
    <x v="10"/>
    <n v="3914"/>
    <x v="4"/>
    <s v="Radiocarbon"/>
    <n v="6"/>
    <x v="0"/>
    <m/>
    <m/>
    <m/>
  </r>
  <r>
    <x v="285"/>
    <x v="0"/>
    <m/>
    <s v="Katla"/>
    <x v="7"/>
    <n v="1512"/>
    <x v="3"/>
    <s v="Historical"/>
    <n v="3"/>
    <x v="0"/>
    <m/>
    <m/>
    <m/>
  </r>
  <r>
    <x v="286"/>
    <x v="0"/>
    <m/>
    <s v="Fentale"/>
    <x v="35"/>
    <n v="2007"/>
    <x v="0"/>
    <s v="Historical"/>
    <m/>
    <x v="0"/>
    <m/>
    <m/>
    <m/>
  </r>
  <r>
    <x v="287"/>
    <x v="0"/>
    <m/>
    <s v="Hekla"/>
    <x v="7"/>
    <n v="1491"/>
    <x v="0"/>
    <s v="Historical"/>
    <n v="2"/>
    <x v="0"/>
    <m/>
    <m/>
    <m/>
  </r>
  <r>
    <x v="288"/>
    <x v="0"/>
    <m/>
    <s v="Katla"/>
    <x v="7"/>
    <n v="1512"/>
    <x v="3"/>
    <s v="Historical"/>
    <n v="3"/>
    <x v="0"/>
    <m/>
    <m/>
    <m/>
  </r>
  <r>
    <x v="289"/>
    <x v="1"/>
    <s v="Earthquake"/>
    <s v="Etna"/>
    <x v="17"/>
    <n v="3350"/>
    <x v="0"/>
    <s v="Historical"/>
    <m/>
    <x v="0"/>
    <m/>
    <m/>
    <m/>
  </r>
  <r>
    <x v="289"/>
    <x v="1"/>
    <m/>
    <s v="Etna"/>
    <x v="17"/>
    <n v="3350"/>
    <x v="0"/>
    <s v="Historical"/>
    <m/>
    <x v="0"/>
    <m/>
    <m/>
    <m/>
  </r>
  <r>
    <x v="290"/>
    <x v="0"/>
    <m/>
    <s v="Hekla"/>
    <x v="7"/>
    <n v="1491"/>
    <x v="0"/>
    <s v="Historical"/>
    <n v="4"/>
    <x v="0"/>
    <m/>
    <m/>
    <m/>
  </r>
  <r>
    <x v="291"/>
    <x v="0"/>
    <m/>
    <s v="Krisuvik"/>
    <x v="7"/>
    <n v="379"/>
    <x v="17"/>
    <s v="Historical"/>
    <n v="1"/>
    <x v="0"/>
    <m/>
    <m/>
    <m/>
  </r>
  <r>
    <x v="292"/>
    <x v="0"/>
    <m/>
    <s v="Hekla"/>
    <x v="7"/>
    <n v="1491"/>
    <x v="0"/>
    <s v="Historical"/>
    <n v="5"/>
    <x v="0"/>
    <m/>
    <m/>
    <m/>
  </r>
  <r>
    <x v="293"/>
    <x v="1"/>
    <m/>
    <s v="Santorini"/>
    <x v="32"/>
    <n v="329"/>
    <x v="1"/>
    <s v="Historical"/>
    <m/>
    <x v="0"/>
    <m/>
    <m/>
    <m/>
  </r>
  <r>
    <x v="294"/>
    <x v="0"/>
    <m/>
    <s v="Changbaishan"/>
    <x v="46"/>
    <n v="2744"/>
    <x v="0"/>
    <s v="Historical"/>
    <n v="7"/>
    <x v="0"/>
    <m/>
    <m/>
    <m/>
  </r>
  <r>
    <x v="295"/>
    <x v="0"/>
    <m/>
    <s v="Katla"/>
    <x v="7"/>
    <n v="1512"/>
    <x v="3"/>
    <s v="Historical"/>
    <m/>
    <x v="0"/>
    <m/>
    <m/>
    <m/>
  </r>
  <r>
    <x v="296"/>
    <x v="0"/>
    <m/>
    <s v="Katla"/>
    <x v="7"/>
    <n v="1512"/>
    <x v="3"/>
    <s v="Historical"/>
    <n v="4"/>
    <x v="0"/>
    <m/>
    <m/>
    <m/>
  </r>
  <r>
    <x v="297"/>
    <x v="0"/>
    <m/>
    <s v="Ceboruco"/>
    <x v="19"/>
    <n v="2280"/>
    <x v="0"/>
    <s v="Historical"/>
    <n v="6"/>
    <x v="0"/>
    <m/>
    <m/>
    <m/>
  </r>
  <r>
    <x v="298"/>
    <x v="0"/>
    <m/>
    <s v="Katla"/>
    <x v="7"/>
    <n v="1512"/>
    <x v="3"/>
    <s v="Historical"/>
    <n v="4"/>
    <x v="0"/>
    <m/>
    <m/>
    <m/>
  </r>
  <r>
    <x v="299"/>
    <x v="0"/>
    <m/>
    <s v="Bona-Churchill"/>
    <x v="2"/>
    <n v="5005"/>
    <x v="0"/>
    <s v="Radiocarbon"/>
    <n v="6"/>
    <x v="0"/>
    <m/>
    <m/>
    <m/>
  </r>
  <r>
    <x v="299"/>
    <x v="0"/>
    <m/>
    <s v="Dakataua"/>
    <x v="20"/>
    <n v="400"/>
    <x v="4"/>
    <s v="Anthropology"/>
    <n v="6"/>
    <x v="0"/>
    <m/>
    <m/>
    <m/>
  </r>
  <r>
    <x v="300"/>
    <x v="0"/>
    <m/>
    <s v="Vesuvius"/>
    <x v="17"/>
    <n v="1281"/>
    <x v="2"/>
    <s v="Historical"/>
    <n v="3"/>
    <x v="0"/>
    <m/>
    <m/>
    <m/>
  </r>
  <r>
    <x v="301"/>
    <x v="1"/>
    <s v="Earthquake"/>
    <s v="Sakura-jima"/>
    <x v="3"/>
    <n v="1117"/>
    <x v="0"/>
    <s v="Historical"/>
    <n v="3"/>
    <x v="0"/>
    <m/>
    <m/>
    <m/>
  </r>
  <r>
    <x v="302"/>
    <x v="0"/>
    <m/>
    <s v="Sakura-jima"/>
    <x v="3"/>
    <n v="1117"/>
    <x v="0"/>
    <s v="Historical"/>
    <n v="4"/>
    <x v="31"/>
    <m/>
    <m/>
    <m/>
  </r>
  <r>
    <x v="303"/>
    <x v="0"/>
    <m/>
    <s v="Pago"/>
    <x v="20"/>
    <n v="742"/>
    <x v="4"/>
    <s v="Historical"/>
    <n v="6"/>
    <x v="0"/>
    <m/>
    <m/>
    <m/>
  </r>
  <r>
    <x v="304"/>
    <x v="0"/>
    <m/>
    <s v="Uwayrid, Harrat"/>
    <x v="47"/>
    <n v="1900"/>
    <x v="18"/>
    <s v="Anthropology"/>
    <n v="2"/>
    <x v="0"/>
    <m/>
    <m/>
    <m/>
  </r>
  <r>
    <x v="305"/>
    <x v="0"/>
    <m/>
    <s v="San Salvador"/>
    <x v="33"/>
    <n v="1893"/>
    <x v="0"/>
    <s v="Historical"/>
    <m/>
    <x v="0"/>
    <m/>
    <m/>
    <m/>
  </r>
  <r>
    <x v="306"/>
    <x v="0"/>
    <m/>
    <s v="Rabaul"/>
    <x v="20"/>
    <n v="688"/>
    <x v="5"/>
    <s v="Historical"/>
    <n v="6"/>
    <x v="0"/>
    <m/>
    <m/>
    <m/>
  </r>
  <r>
    <x v="307"/>
    <x v="0"/>
    <m/>
    <s v="Arhab, Harra of"/>
    <x v="13"/>
    <n v="3100"/>
    <x v="18"/>
    <s v="Historical"/>
    <m/>
    <x v="0"/>
    <m/>
    <m/>
    <m/>
  </r>
  <r>
    <x v="308"/>
    <x v="0"/>
    <m/>
    <s v="Ilopango"/>
    <x v="33"/>
    <n v="450"/>
    <x v="4"/>
    <s v="Historical"/>
    <n v="6"/>
    <x v="109"/>
    <m/>
    <m/>
    <m/>
  </r>
  <r>
    <x v="309"/>
    <x v="1"/>
    <m/>
    <s v="Krakatau"/>
    <x v="1"/>
    <n v="813"/>
    <x v="4"/>
    <s v="Historical"/>
    <m/>
    <x v="0"/>
    <m/>
    <m/>
    <m/>
  </r>
  <r>
    <x v="310"/>
    <x v="1"/>
    <m/>
    <s v="Augustine"/>
    <x v="2"/>
    <n v="1252"/>
    <x v="9"/>
    <s v="Historical"/>
    <m/>
    <x v="0"/>
    <m/>
    <m/>
    <m/>
  </r>
  <r>
    <x v="311"/>
    <x v="0"/>
    <m/>
    <s v="Ksudach"/>
    <x v="6"/>
    <n v="1079"/>
    <x v="0"/>
    <s v="Historical"/>
    <n v="6"/>
    <x v="0"/>
    <m/>
    <m/>
    <m/>
  </r>
  <r>
    <x v="312"/>
    <x v="0"/>
    <m/>
    <s v="Taupo"/>
    <x v="14"/>
    <n v="760"/>
    <x v="4"/>
    <s v="Radiocarbon"/>
    <n v="6"/>
    <x v="0"/>
    <m/>
    <m/>
    <m/>
  </r>
  <r>
    <x v="313"/>
    <x v="0"/>
    <m/>
    <s v="Arhab, Harra of"/>
    <x v="13"/>
    <n v="3100"/>
    <x v="18"/>
    <s v="Historical"/>
    <m/>
    <x v="0"/>
    <m/>
    <m/>
    <m/>
  </r>
  <r>
    <x v="314"/>
    <x v="0"/>
    <m/>
    <s v="Vesuvius"/>
    <x v="17"/>
    <n v="1281"/>
    <x v="2"/>
    <s v="Historical"/>
    <n v="5"/>
    <x v="110"/>
    <m/>
    <m/>
    <m/>
  </r>
  <r>
    <x v="315"/>
    <x v="0"/>
    <m/>
    <s v="Bona-Churchill"/>
    <x v="2"/>
    <n v="5005"/>
    <x v="0"/>
    <s v="Radiocarbon"/>
    <n v="6"/>
    <x v="0"/>
    <m/>
    <m/>
    <m/>
  </r>
  <r>
    <x v="316"/>
    <x v="0"/>
    <m/>
    <s v="Ambrym"/>
    <x v="21"/>
    <n v="1334"/>
    <x v="5"/>
    <s v="Historical"/>
    <n v="6"/>
    <x v="0"/>
    <m/>
    <m/>
    <m/>
  </r>
  <r>
    <x v="317"/>
    <x v="1"/>
    <m/>
    <s v="Santorini"/>
    <x v="32"/>
    <n v="329"/>
    <x v="1"/>
    <s v="Historical"/>
    <n v="3"/>
    <x v="0"/>
    <m/>
    <m/>
    <m/>
  </r>
  <r>
    <x v="318"/>
    <x v="0"/>
    <m/>
    <s v="Apoyeque"/>
    <x v="22"/>
    <n v="518"/>
    <x v="5"/>
    <s v="Radiocarbon"/>
    <n v="6"/>
    <x v="0"/>
    <m/>
    <m/>
    <m/>
  </r>
  <r>
    <x v="319"/>
    <x v="0"/>
    <m/>
    <s v="Okmok"/>
    <x v="2"/>
    <n v="1073"/>
    <x v="1"/>
    <s v="Historical"/>
    <n v="6"/>
    <x v="0"/>
    <m/>
    <m/>
    <m/>
  </r>
  <r>
    <x v="320"/>
    <x v="0"/>
    <m/>
    <s v="Etna"/>
    <x v="17"/>
    <n v="3350"/>
    <x v="0"/>
    <s v="Historical"/>
    <m/>
    <x v="41"/>
    <m/>
    <m/>
    <m/>
  </r>
  <r>
    <x v="321"/>
    <x v="0"/>
    <m/>
    <s v="St. Andrew Strait"/>
    <x v="20"/>
    <n v="270"/>
    <x v="2"/>
    <s v="Historical"/>
    <m/>
    <x v="0"/>
    <m/>
    <m/>
    <m/>
  </r>
  <r>
    <x v="322"/>
    <x v="1"/>
    <m/>
    <s v="Santorini"/>
    <x v="32"/>
    <n v="329"/>
    <x v="1"/>
    <s v="Historical"/>
    <n v="3"/>
    <x v="0"/>
    <m/>
    <m/>
    <m/>
  </r>
  <r>
    <x v="323"/>
    <x v="0"/>
    <m/>
    <s v="Raoul Island"/>
    <x v="14"/>
    <n v="516"/>
    <x v="0"/>
    <s v="Historical"/>
    <n v="6"/>
    <x v="0"/>
    <m/>
    <m/>
    <m/>
  </r>
  <r>
    <x v="324"/>
    <x v="0"/>
    <m/>
    <s v="Pinatubo"/>
    <x v="4"/>
    <n v="1486"/>
    <x v="0"/>
    <s v="Historical"/>
    <n v="6"/>
    <x v="0"/>
    <m/>
    <m/>
    <m/>
  </r>
  <r>
    <x v="325"/>
    <x v="0"/>
    <m/>
    <s v="Pago"/>
    <x v="20"/>
    <n v="742"/>
    <x v="4"/>
    <s v="Historical"/>
    <n v="6"/>
    <x v="0"/>
    <m/>
    <m/>
    <m/>
  </r>
  <r>
    <x v="326"/>
    <x v="0"/>
    <m/>
    <s v="Taupo"/>
    <x v="14"/>
    <n v="760"/>
    <x v="4"/>
    <s v="Radiocarbon"/>
    <n v="6"/>
    <x v="0"/>
    <m/>
    <m/>
    <m/>
  </r>
  <r>
    <x v="327"/>
    <x v="1"/>
    <m/>
    <s v="Redoubt"/>
    <x v="2"/>
    <n v="3108"/>
    <x v="0"/>
    <s v="Historical"/>
    <m/>
    <x v="0"/>
    <m/>
    <m/>
    <m/>
  </r>
  <r>
    <x v="328"/>
    <x v="1"/>
    <s v="Earthquake"/>
    <s v="Santorini"/>
    <x v="32"/>
    <n v="329"/>
    <x v="1"/>
    <s v="Historical"/>
    <n v="6"/>
    <x v="0"/>
    <m/>
    <m/>
    <m/>
  </r>
  <r>
    <x v="329"/>
    <x v="0"/>
    <m/>
    <s v="Aniakchak"/>
    <x v="2"/>
    <n v="1341"/>
    <x v="4"/>
    <s v="Historical"/>
    <n v="6"/>
    <x v="0"/>
    <m/>
    <m/>
    <m/>
  </r>
  <r>
    <x v="330"/>
    <x v="0"/>
    <m/>
    <s v="Veniaminof"/>
    <x v="2"/>
    <n v="2507"/>
    <x v="0"/>
    <s v="Historical"/>
    <n v="6"/>
    <x v="0"/>
    <m/>
    <m/>
    <m/>
  </r>
  <r>
    <x v="331"/>
    <x v="0"/>
    <m/>
    <s v="St. Helens"/>
    <x v="2"/>
    <n v="2549"/>
    <x v="0"/>
    <s v="Historical"/>
    <n v="6"/>
    <x v="0"/>
    <m/>
    <m/>
    <m/>
  </r>
  <r>
    <x v="332"/>
    <x v="0"/>
    <m/>
    <s v="Hudson, Cerro"/>
    <x v="9"/>
    <n v="1905"/>
    <x v="0"/>
    <s v="Historical"/>
    <n v="6"/>
    <x v="0"/>
    <m/>
    <m/>
    <m/>
  </r>
  <r>
    <x v="333"/>
    <x v="0"/>
    <m/>
    <s v="Black Peak"/>
    <x v="2"/>
    <n v="1032"/>
    <x v="0"/>
    <s v="Radiocarbon"/>
    <n v="6"/>
    <x v="0"/>
    <m/>
    <m/>
    <m/>
  </r>
  <r>
    <x v="334"/>
    <x v="0"/>
    <m/>
    <s v="Long Island"/>
    <x v="20"/>
    <n v="1280"/>
    <x v="2"/>
    <s v="Historical"/>
    <n v="6"/>
    <x v="0"/>
    <m/>
    <m/>
    <m/>
  </r>
  <r>
    <x v="335"/>
    <x v="0"/>
    <m/>
    <s v="Pinatubo"/>
    <x v="4"/>
    <n v="1486"/>
    <x v="0"/>
    <s v="Historical"/>
    <n v="6"/>
    <x v="0"/>
    <m/>
    <m/>
    <m/>
  </r>
  <r>
    <x v="336"/>
    <x v="0"/>
    <m/>
    <s v="Taal"/>
    <x v="4"/>
    <n v="400"/>
    <x v="0"/>
    <s v="Historical"/>
    <n v="6"/>
    <x v="0"/>
    <m/>
    <m/>
    <m/>
  </r>
  <r>
    <x v="337"/>
    <x v="0"/>
    <m/>
    <s v="Pago"/>
    <x v="20"/>
    <n v="742"/>
    <x v="4"/>
    <s v="Historical"/>
    <n v="6"/>
    <x v="0"/>
    <m/>
    <m/>
    <m/>
  </r>
  <r>
    <x v="338"/>
    <x v="0"/>
    <m/>
    <s v="Masaya"/>
    <x v="22"/>
    <n v="635"/>
    <x v="4"/>
    <s v="Historical"/>
    <n v="6"/>
    <x v="0"/>
    <m/>
    <m/>
    <m/>
  </r>
  <r>
    <x v="339"/>
    <x v="0"/>
    <m/>
    <s v="Kikai"/>
    <x v="3"/>
    <n v="717"/>
    <x v="4"/>
    <s v="Historical"/>
    <n v="7"/>
    <x v="0"/>
    <m/>
    <m/>
    <m/>
  </r>
  <r>
    <x v="340"/>
    <x v="0"/>
    <m/>
    <s v="Macauley Island"/>
    <x v="14"/>
    <n v="238"/>
    <x v="4"/>
    <s v="Holocene"/>
    <n v="6"/>
    <x v="0"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600-000000000000}" name="PivotTable2" cacheId="3918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 chartFormat="1">
  <location ref="A3:B23" firstHeaderRow="1" firstDataRow="1" firstDataCol="1"/>
  <pivotFields count="13">
    <pivotField showAll="0"/>
    <pivotField showAll="0"/>
    <pivotField showAll="0"/>
    <pivotField showAll="0"/>
    <pivotField showAll="0"/>
    <pivotField showAll="0"/>
    <pivotField axis="axisRow" dataField="1" showAll="0" sortType="ascending">
      <items count="20">
        <item x="18"/>
        <item x="8"/>
        <item x="10"/>
        <item x="3"/>
        <item x="0"/>
        <item x="1"/>
        <item x="5"/>
        <item x="12"/>
        <item x="14"/>
        <item x="13"/>
        <item x="7"/>
        <item x="9"/>
        <item x="15"/>
        <item x="16"/>
        <item x="17"/>
        <item x="11"/>
        <item x="2"/>
        <item x="6"/>
        <item x="4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showAll="0"/>
    <pivotField showAll="0"/>
    <pivotField showAll="0"/>
    <pivotField showAll="0"/>
    <pivotField showAll="0"/>
  </pivotFields>
  <rowFields count="1">
    <field x="6"/>
  </rowFields>
  <rowItems count="20">
    <i>
      <x v="9"/>
    </i>
    <i>
      <x v="10"/>
    </i>
    <i>
      <x v="12"/>
    </i>
    <i>
      <x v="8"/>
    </i>
    <i>
      <x v="14"/>
    </i>
    <i>
      <x v="17"/>
    </i>
    <i>
      <x v="15"/>
    </i>
    <i>
      <x/>
    </i>
    <i>
      <x v="7"/>
    </i>
    <i>
      <x v="1"/>
    </i>
    <i>
      <x v="13"/>
    </i>
    <i>
      <x v="11"/>
    </i>
    <i>
      <x v="6"/>
    </i>
    <i>
      <x v="2"/>
    </i>
    <i>
      <x v="3"/>
    </i>
    <i>
      <x v="18"/>
    </i>
    <i>
      <x v="5"/>
    </i>
    <i>
      <x v="16"/>
    </i>
    <i>
      <x v="4"/>
    </i>
    <i t="grand">
      <x/>
    </i>
  </rowItems>
  <colItems count="1">
    <i/>
  </colItems>
  <dataFields count="1">
    <dataField name="Count of Type" fld="6" subtotal="count" baseField="0" baseItem="0"/>
  </dataFields>
  <chartFormats count="1">
    <chartFormat chart="0" format="1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700-000000000000}" name="PivotTable3" cacheId="3918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 chartFormat="1">
  <location ref="A3:B16" firstHeaderRow="1" firstDataRow="1" firstDataCol="1" rowPageCount="1" colPageCount="1"/>
  <pivotFields count="13">
    <pivotField axis="axisRow" showAll="0" measureFilter="1">
      <items count="342">
        <item x="340"/>
        <item x="339"/>
        <item x="338"/>
        <item x="337"/>
        <item x="336"/>
        <item x="335"/>
        <item x="334"/>
        <item x="333"/>
        <item x="332"/>
        <item x="331"/>
        <item x="330"/>
        <item x="329"/>
        <item x="328"/>
        <item x="327"/>
        <item x="326"/>
        <item x="325"/>
        <item x="324"/>
        <item x="323"/>
        <item x="322"/>
        <item x="321"/>
        <item x="320"/>
        <item x="319"/>
        <item x="318"/>
        <item x="317"/>
        <item x="316"/>
        <item x="315"/>
        <item x="314"/>
        <item x="313"/>
        <item x="312"/>
        <item x="311"/>
        <item x="310"/>
        <item x="309"/>
        <item x="308"/>
        <item x="307"/>
        <item x="306"/>
        <item x="305"/>
        <item x="304"/>
        <item x="303"/>
        <item x="302"/>
        <item x="301"/>
        <item x="300"/>
        <item x="299"/>
        <item x="298"/>
        <item x="297"/>
        <item x="296"/>
        <item x="295"/>
        <item x="294"/>
        <item x="293"/>
        <item x="292"/>
        <item x="291"/>
        <item x="290"/>
        <item x="289"/>
        <item x="288"/>
        <item x="287"/>
        <item x="286"/>
        <item x="285"/>
        <item x="284"/>
        <item x="283"/>
        <item x="282"/>
        <item x="281"/>
        <item x="280"/>
        <item x="279"/>
        <item x="278"/>
        <item x="277"/>
        <item x="276"/>
        <item x="275"/>
        <item x="274"/>
        <item x="273"/>
        <item x="272"/>
        <item x="271"/>
        <item x="270"/>
        <item x="269"/>
        <item x="268"/>
        <item x="267"/>
        <item x="266"/>
        <item x="265"/>
        <item x="264"/>
        <item x="263"/>
        <item x="262"/>
        <item x="261"/>
        <item x="260"/>
        <item x="259"/>
        <item x="258"/>
        <item x="257"/>
        <item x="256"/>
        <item x="255"/>
        <item x="254"/>
        <item x="253"/>
        <item x="252"/>
        <item x="251"/>
        <item x="250"/>
        <item x="249"/>
        <item x="248"/>
        <item x="247"/>
        <item x="246"/>
        <item x="245"/>
        <item x="244"/>
        <item x="243"/>
        <item x="242"/>
        <item x="241"/>
        <item x="240"/>
        <item x="239"/>
        <item x="238"/>
        <item x="237"/>
        <item x="236"/>
        <item x="235"/>
        <item x="234"/>
        <item x="233"/>
        <item x="232"/>
        <item x="231"/>
        <item x="230"/>
        <item x="229"/>
        <item x="228"/>
        <item x="227"/>
        <item x="226"/>
        <item x="225"/>
        <item x="224"/>
        <item x="223"/>
        <item x="222"/>
        <item x="221"/>
        <item x="220"/>
        <item x="219"/>
        <item x="218"/>
        <item x="217"/>
        <item x="216"/>
        <item x="215"/>
        <item x="214"/>
        <item x="213"/>
        <item x="212"/>
        <item x="211"/>
        <item x="210"/>
        <item x="209"/>
        <item x="208"/>
        <item x="207"/>
        <item x="206"/>
        <item x="205"/>
        <item x="204"/>
        <item x="203"/>
        <item x="202"/>
        <item x="201"/>
        <item x="200"/>
        <item x="199"/>
        <item x="198"/>
        <item x="197"/>
        <item x="196"/>
        <item x="195"/>
        <item x="194"/>
        <item x="193"/>
        <item x="192"/>
        <item x="191"/>
        <item x="190"/>
        <item x="189"/>
        <item x="188"/>
        <item x="187"/>
        <item x="186"/>
        <item x="185"/>
        <item x="184"/>
        <item x="183"/>
        <item x="182"/>
        <item x="181"/>
        <item x="180"/>
        <item x="179"/>
        <item x="178"/>
        <item x="177"/>
        <item x="176"/>
        <item x="175"/>
        <item x="174"/>
        <item x="173"/>
        <item x="172"/>
        <item x="171"/>
        <item x="170"/>
        <item x="169"/>
        <item x="168"/>
        <item x="167"/>
        <item x="166"/>
        <item x="165"/>
        <item x="164"/>
        <item x="163"/>
        <item x="162"/>
        <item x="161"/>
        <item x="160"/>
        <item x="159"/>
        <item x="158"/>
        <item x="157"/>
        <item x="156"/>
        <item x="155"/>
        <item x="154"/>
        <item x="153"/>
        <item x="152"/>
        <item x="151"/>
        <item x="150"/>
        <item x="149"/>
        <item x="148"/>
        <item x="147"/>
        <item x="146"/>
        <item x="145"/>
        <item x="144"/>
        <item x="143"/>
        <item x="142"/>
        <item x="141"/>
        <item x="140"/>
        <item x="139"/>
        <item x="138"/>
        <item x="137"/>
        <item x="136"/>
        <item x="135"/>
        <item x="134"/>
        <item x="133"/>
        <item x="132"/>
        <item x="131"/>
        <item x="130"/>
        <item x="129"/>
        <item x="128"/>
        <item x="127"/>
        <item x="126"/>
        <item x="125"/>
        <item x="124"/>
        <item x="123"/>
        <item x="122"/>
        <item x="121"/>
        <item x="120"/>
        <item x="119"/>
        <item x="118"/>
        <item x="117"/>
        <item x="116"/>
        <item x="115"/>
        <item x="114"/>
        <item x="113"/>
        <item x="112"/>
        <item x="111"/>
        <item x="110"/>
        <item x="109"/>
        <item x="108"/>
        <item x="107"/>
        <item x="106"/>
        <item x="105"/>
        <item x="104"/>
        <item x="103"/>
        <item x="102"/>
        <item x="101"/>
        <item x="100"/>
        <item x="99"/>
        <item x="98"/>
        <item x="97"/>
        <item x="96"/>
        <item x="95"/>
        <item x="94"/>
        <item x="93"/>
        <item x="92"/>
        <item x="91"/>
        <item x="90"/>
        <item x="89"/>
        <item x="88"/>
        <item x="87"/>
        <item x="86"/>
        <item x="85"/>
        <item x="84"/>
        <item x="83"/>
        <item x="82"/>
        <item x="81"/>
        <item x="80"/>
        <item x="79"/>
        <item x="78"/>
        <item x="77"/>
        <item x="76"/>
        <item x="75"/>
        <item x="74"/>
        <item x="73"/>
        <item x="72"/>
        <item x="71"/>
        <item x="70"/>
        <item x="69"/>
        <item x="68"/>
        <item x="67"/>
        <item x="66"/>
        <item x="65"/>
        <item x="64"/>
        <item x="63"/>
        <item x="62"/>
        <item x="61"/>
        <item x="60"/>
        <item x="59"/>
        <item x="58"/>
        <item x="57"/>
        <item x="56"/>
        <item x="55"/>
        <item x="54"/>
        <item x="53"/>
        <item x="52"/>
        <item x="51"/>
        <item x="50"/>
        <item x="49"/>
        <item x="48"/>
        <item x="47"/>
        <item x="46"/>
        <item x="45"/>
        <item x="44"/>
        <item x="43"/>
        <item x="42"/>
        <item x="41"/>
        <item x="40"/>
        <item x="39"/>
        <item x="38"/>
        <item x="37"/>
        <item x="36"/>
        <item x="35"/>
        <item x="34"/>
        <item x="33"/>
        <item x="32"/>
        <item x="31"/>
        <item x="30"/>
        <item x="29"/>
        <item x="28"/>
        <item x="27"/>
        <item x="26"/>
        <item x="25"/>
        <item x="24"/>
        <item x="23"/>
        <item x="22"/>
        <item x="21"/>
        <item x="20"/>
        <item x="19"/>
        <item x="18"/>
        <item x="17"/>
        <item x="16"/>
        <item x="15"/>
        <item x="14"/>
        <item x="13"/>
        <item x="12"/>
        <item x="11"/>
        <item x="10"/>
        <item x="9"/>
        <item x="8"/>
        <item x="7"/>
        <item x="6"/>
        <item x="5"/>
        <item x="4"/>
        <item x="3"/>
        <item x="2"/>
        <item x="1"/>
        <item x="0"/>
        <item t="default"/>
      </items>
    </pivotField>
    <pivotField dataField="1" showAll="0"/>
    <pivotField showAll="0"/>
    <pivotField showAll="0"/>
    <pivotField axis="axisPage" multipleItemSelectionAllowed="1" showAll="0">
      <items count="49">
        <item h="1" x="30"/>
        <item h="1" x="25"/>
        <item h="1" x="44"/>
        <item h="1" x="0"/>
        <item h="1" x="9"/>
        <item h="1" x="45"/>
        <item h="1" x="12"/>
        <item h="1" x="16"/>
        <item h="1" x="18"/>
        <item h="1" x="23"/>
        <item h="1" x="10"/>
        <item h="1" x="33"/>
        <item h="1" x="26"/>
        <item h="1" x="8"/>
        <item h="1" x="35"/>
        <item h="1" x="32"/>
        <item h="1" x="42"/>
        <item h="1" x="11"/>
        <item h="1" x="7"/>
        <item h="1" x="1"/>
        <item h="1" x="17"/>
        <item x="3"/>
        <item h="1" x="38"/>
        <item h="1" x="19"/>
        <item h="1" x="15"/>
        <item h="1" x="14"/>
        <item h="1" x="22"/>
        <item h="1" x="46"/>
        <item h="1" x="24"/>
        <item h="1" x="20"/>
        <item h="1" x="5"/>
        <item h="1" x="4"/>
        <item h="1" x="43"/>
        <item h="1" x="27"/>
        <item h="1" x="6"/>
        <item h="1" x="36"/>
        <item h="1" x="47"/>
        <item h="1" x="29"/>
        <item h="1" x="28"/>
        <item h="1" x="41"/>
        <item h="1" x="39"/>
        <item h="1" x="40"/>
        <item h="1" x="31"/>
        <item h="1" x="37"/>
        <item h="1" x="34"/>
        <item h="1" x="2"/>
        <item h="1" x="21"/>
        <item h="1" x="13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0"/>
  </rowFields>
  <rowItems count="13">
    <i>
      <x v="39"/>
    </i>
    <i>
      <x v="95"/>
    </i>
    <i>
      <x v="106"/>
    </i>
    <i>
      <x v="112"/>
    </i>
    <i>
      <x v="140"/>
    </i>
    <i>
      <x v="156"/>
    </i>
    <i>
      <x v="157"/>
    </i>
    <i>
      <x v="164"/>
    </i>
    <i>
      <x v="250"/>
    </i>
    <i>
      <x v="280"/>
    </i>
    <i>
      <x v="281"/>
    </i>
    <i>
      <x v="326"/>
    </i>
    <i t="grand">
      <x/>
    </i>
  </rowItems>
  <colItems count="1">
    <i/>
  </colItems>
  <pageFields count="1">
    <pageField fld="4" hier="-1"/>
  </pageFields>
  <dataFields count="1">
    <dataField name="Count of Associated Tsunami?" fld="1" subtotal="count" baseField="0" baseItem="0"/>
  </dataFields>
  <chartFormats count="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filters count="1">
    <filter fld="0" type="valueGreaterThanOrEqual" evalOrder="-1" id="2" iMeasureFld="0">
      <autoFilter ref="A1">
        <filterColumn colId="0">
          <customFilters>
            <customFilter operator="greaterThanOrEqual" val="1"/>
          </customFilters>
        </filterColumn>
      </autoFilter>
    </filter>
  </filters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800-000000000000}" name="PivotTable1" cacheId="3918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 chartFormat="2">
  <location ref="A3:L5" firstHeaderRow="1" firstDataRow="2" firstDataCol="1"/>
  <pivotFields count="13">
    <pivotField showAll="0">
      <items count="342">
        <item x="340"/>
        <item x="339"/>
        <item x="338"/>
        <item x="337"/>
        <item x="336"/>
        <item x="335"/>
        <item x="334"/>
        <item x="333"/>
        <item x="332"/>
        <item x="331"/>
        <item x="330"/>
        <item x="329"/>
        <item x="328"/>
        <item x="327"/>
        <item x="326"/>
        <item x="325"/>
        <item x="324"/>
        <item x="323"/>
        <item x="322"/>
        <item x="321"/>
        <item x="320"/>
        <item x="319"/>
        <item x="318"/>
        <item x="317"/>
        <item x="316"/>
        <item x="315"/>
        <item x="314"/>
        <item x="313"/>
        <item x="312"/>
        <item x="311"/>
        <item x="310"/>
        <item x="309"/>
        <item x="308"/>
        <item x="307"/>
        <item x="306"/>
        <item x="305"/>
        <item x="304"/>
        <item x="303"/>
        <item x="302"/>
        <item x="301"/>
        <item x="300"/>
        <item x="299"/>
        <item x="298"/>
        <item x="297"/>
        <item x="296"/>
        <item x="295"/>
        <item x="294"/>
        <item x="293"/>
        <item x="292"/>
        <item x="291"/>
        <item x="290"/>
        <item x="289"/>
        <item x="288"/>
        <item x="287"/>
        <item x="286"/>
        <item x="285"/>
        <item x="284"/>
        <item x="283"/>
        <item x="282"/>
        <item x="281"/>
        <item x="280"/>
        <item x="279"/>
        <item x="278"/>
        <item x="277"/>
        <item x="276"/>
        <item x="275"/>
        <item x="274"/>
        <item x="273"/>
        <item x="272"/>
        <item x="271"/>
        <item x="270"/>
        <item x="269"/>
        <item x="268"/>
        <item x="267"/>
        <item x="266"/>
        <item x="265"/>
        <item x="264"/>
        <item x="263"/>
        <item x="262"/>
        <item x="261"/>
        <item x="260"/>
        <item x="259"/>
        <item x="258"/>
        <item x="257"/>
        <item x="256"/>
        <item x="255"/>
        <item x="254"/>
        <item x="253"/>
        <item x="252"/>
        <item x="251"/>
        <item x="250"/>
        <item x="249"/>
        <item x="248"/>
        <item x="247"/>
        <item x="246"/>
        <item x="245"/>
        <item x="244"/>
        <item x="243"/>
        <item x="242"/>
        <item x="241"/>
        <item x="240"/>
        <item x="239"/>
        <item x="238"/>
        <item x="237"/>
        <item x="236"/>
        <item x="235"/>
        <item x="234"/>
        <item x="233"/>
        <item x="232"/>
        <item x="231"/>
        <item x="230"/>
        <item x="229"/>
        <item x="228"/>
        <item x="227"/>
        <item x="226"/>
        <item x="225"/>
        <item x="224"/>
        <item x="223"/>
        <item x="222"/>
        <item x="221"/>
        <item x="220"/>
        <item x="219"/>
        <item x="218"/>
        <item x="217"/>
        <item x="216"/>
        <item x="215"/>
        <item x="214"/>
        <item x="213"/>
        <item x="212"/>
        <item x="211"/>
        <item x="210"/>
        <item x="209"/>
        <item x="208"/>
        <item x="207"/>
        <item x="206"/>
        <item x="205"/>
        <item x="204"/>
        <item x="203"/>
        <item x="202"/>
        <item x="201"/>
        <item x="200"/>
        <item x="199"/>
        <item x="198"/>
        <item x="197"/>
        <item x="196"/>
        <item x="195"/>
        <item x="194"/>
        <item x="193"/>
        <item x="192"/>
        <item x="191"/>
        <item x="190"/>
        <item x="189"/>
        <item x="188"/>
        <item x="187"/>
        <item x="186"/>
        <item x="185"/>
        <item x="184"/>
        <item x="183"/>
        <item x="182"/>
        <item x="181"/>
        <item x="180"/>
        <item x="179"/>
        <item x="178"/>
        <item x="177"/>
        <item x="176"/>
        <item x="175"/>
        <item x="174"/>
        <item x="173"/>
        <item x="172"/>
        <item x="171"/>
        <item x="170"/>
        <item x="169"/>
        <item x="168"/>
        <item x="167"/>
        <item x="166"/>
        <item x="165"/>
        <item x="164"/>
        <item x="163"/>
        <item x="162"/>
        <item x="161"/>
        <item x="160"/>
        <item x="159"/>
        <item x="158"/>
        <item x="157"/>
        <item x="156"/>
        <item x="155"/>
        <item x="154"/>
        <item x="153"/>
        <item x="152"/>
        <item x="151"/>
        <item x="150"/>
        <item x="149"/>
        <item x="148"/>
        <item x="147"/>
        <item x="146"/>
        <item x="145"/>
        <item x="144"/>
        <item x="143"/>
        <item x="142"/>
        <item x="141"/>
        <item x="140"/>
        <item x="139"/>
        <item x="138"/>
        <item x="137"/>
        <item x="136"/>
        <item x="135"/>
        <item x="134"/>
        <item x="133"/>
        <item x="132"/>
        <item x="131"/>
        <item x="130"/>
        <item x="129"/>
        <item x="128"/>
        <item x="127"/>
        <item x="126"/>
        <item x="125"/>
        <item x="124"/>
        <item x="123"/>
        <item x="122"/>
        <item x="121"/>
        <item x="120"/>
        <item x="119"/>
        <item x="118"/>
        <item x="117"/>
        <item x="116"/>
        <item x="115"/>
        <item x="114"/>
        <item x="113"/>
        <item x="112"/>
        <item x="111"/>
        <item x="110"/>
        <item x="109"/>
        <item x="108"/>
        <item x="107"/>
        <item x="106"/>
        <item x="105"/>
        <item x="104"/>
        <item x="103"/>
        <item x="102"/>
        <item x="101"/>
        <item x="100"/>
        <item x="99"/>
        <item x="98"/>
        <item x="97"/>
        <item x="96"/>
        <item x="95"/>
        <item x="94"/>
        <item x="93"/>
        <item x="92"/>
        <item x="91"/>
        <item x="90"/>
        <item x="89"/>
        <item x="88"/>
        <item x="87"/>
        <item x="86"/>
        <item x="85"/>
        <item x="84"/>
        <item x="83"/>
        <item x="82"/>
        <item x="81"/>
        <item x="80"/>
        <item x="79"/>
        <item x="78"/>
        <item x="77"/>
        <item x="76"/>
        <item x="75"/>
        <item x="74"/>
        <item x="73"/>
        <item x="72"/>
        <item x="71"/>
        <item x="70"/>
        <item x="69"/>
        <item x="68"/>
        <item x="67"/>
        <item x="66"/>
        <item x="65"/>
        <item x="64"/>
        <item x="63"/>
        <item x="62"/>
        <item x="61"/>
        <item x="60"/>
        <item x="59"/>
        <item x="58"/>
        <item x="57"/>
        <item x="56"/>
        <item x="55"/>
        <item x="54"/>
        <item x="53"/>
        <item x="52"/>
        <item x="51"/>
        <item x="50"/>
        <item x="49"/>
        <item x="48"/>
        <item x="47"/>
        <item x="46"/>
        <item x="45"/>
        <item x="44"/>
        <item x="43"/>
        <item x="42"/>
        <item x="41"/>
        <item x="40"/>
        <item x="39"/>
        <item x="38"/>
        <item x="37"/>
        <item x="36"/>
        <item x="35"/>
        <item x="34"/>
        <item x="33"/>
        <item x="32"/>
        <item x="31"/>
        <item x="30"/>
        <item x="29"/>
        <item x="28"/>
        <item x="27"/>
        <item x="26"/>
        <item x="25"/>
        <item x="24"/>
        <item x="23"/>
        <item x="22"/>
        <item x="21"/>
        <item x="20"/>
        <item x="19"/>
        <item x="18"/>
        <item x="17"/>
        <item x="16"/>
        <item x="15"/>
        <item x="14"/>
        <item x="13"/>
        <item x="12"/>
        <item x="11"/>
        <item x="10"/>
        <item x="9"/>
        <item x="8"/>
        <item x="7"/>
        <item x="6"/>
        <item x="5"/>
        <item x="4"/>
        <item x="3"/>
        <item x="2"/>
        <item x="1"/>
        <item x="0"/>
        <item t="default"/>
      </items>
    </pivotField>
    <pivotField multipleItemSelectionAllowed="1" showAll="0" countASubtotal="1">
      <items count="3">
        <item x="1"/>
        <item h="1" x="0"/>
        <item t="countA"/>
      </items>
    </pivotField>
    <pivotField showAll="0"/>
    <pivotField showAll="0"/>
    <pivotField axis="axisCol" showAll="0" measureFilter="1" sortType="descending">
      <items count="49">
        <item x="30"/>
        <item x="25"/>
        <item x="44"/>
        <item x="0"/>
        <item x="9"/>
        <item x="45"/>
        <item x="12"/>
        <item x="16"/>
        <item x="18"/>
        <item x="23"/>
        <item x="10"/>
        <item x="33"/>
        <item x="26"/>
        <item x="8"/>
        <item x="35"/>
        <item x="32"/>
        <item x="42"/>
        <item x="11"/>
        <item x="7"/>
        <item x="1"/>
        <item x="17"/>
        <item x="3"/>
        <item x="38"/>
        <item x="19"/>
        <item x="15"/>
        <item x="14"/>
        <item x="22"/>
        <item x="46"/>
        <item x="24"/>
        <item x="20"/>
        <item x="5"/>
        <item x="4"/>
        <item x="43"/>
        <item x="27"/>
        <item x="6"/>
        <item x="36"/>
        <item x="47"/>
        <item x="29"/>
        <item x="28"/>
        <item x="41"/>
        <item x="39"/>
        <item x="40"/>
        <item x="31"/>
        <item x="37"/>
        <item x="34"/>
        <item x="2"/>
        <item x="21"/>
        <item x="13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showAll="0">
      <items count="20">
        <item x="4"/>
        <item x="6"/>
        <item x="2"/>
        <item x="11"/>
        <item x="17"/>
        <item x="16"/>
        <item x="15"/>
        <item x="9"/>
        <item x="7"/>
        <item x="13"/>
        <item x="14"/>
        <item x="12"/>
        <item x="5"/>
        <item x="1"/>
        <item x="0"/>
        <item x="3"/>
        <item x="10"/>
        <item x="8"/>
        <item x="18"/>
        <item t="default"/>
      </items>
    </pivotField>
    <pivotField showAll="0"/>
    <pivotField showAll="0"/>
    <pivotField dataField="1" multipleItemSelectionAllowed="1" showAll="0">
      <items count="112">
        <item x="5"/>
        <item x="7"/>
        <item x="12"/>
        <item x="6"/>
        <item x="4"/>
        <item x="17"/>
        <item x="1"/>
        <item x="51"/>
        <item x="15"/>
        <item x="9"/>
        <item x="47"/>
        <item x="32"/>
        <item x="33"/>
        <item x="64"/>
        <item x="3"/>
        <item x="60"/>
        <item x="59"/>
        <item x="13"/>
        <item x="67"/>
        <item x="107"/>
        <item x="42"/>
        <item x="49"/>
        <item x="58"/>
        <item x="102"/>
        <item x="44"/>
        <item x="19"/>
        <item x="25"/>
        <item x="83"/>
        <item x="98"/>
        <item x="46"/>
        <item x="23"/>
        <item x="93"/>
        <item x="35"/>
        <item x="41"/>
        <item x="20"/>
        <item x="54"/>
        <item x="100"/>
        <item x="87"/>
        <item x="79"/>
        <item x="2"/>
        <item x="84"/>
        <item x="28"/>
        <item x="14"/>
        <item x="43"/>
        <item x="26"/>
        <item x="71"/>
        <item x="76"/>
        <item x="16"/>
        <item x="31"/>
        <item x="53"/>
        <item x="11"/>
        <item x="80"/>
        <item x="38"/>
        <item x="48"/>
        <item x="30"/>
        <item x="40"/>
        <item x="70"/>
        <item x="85"/>
        <item x="94"/>
        <item x="55"/>
        <item x="29"/>
        <item x="75"/>
        <item x="73"/>
        <item x="27"/>
        <item x="36"/>
        <item x="108"/>
        <item x="62"/>
        <item x="8"/>
        <item x="57"/>
        <item x="81"/>
        <item x="78"/>
        <item x="63"/>
        <item x="37"/>
        <item x="34"/>
        <item x="91"/>
        <item x="18"/>
        <item x="74"/>
        <item x="50"/>
        <item x="106"/>
        <item x="105"/>
        <item x="90"/>
        <item x="66"/>
        <item x="39"/>
        <item x="89"/>
        <item x="10"/>
        <item x="97"/>
        <item x="61"/>
        <item x="52"/>
        <item x="104"/>
        <item x="96"/>
        <item x="68"/>
        <item x="72"/>
        <item x="69"/>
        <item x="21"/>
        <item x="24"/>
        <item x="77"/>
        <item x="82"/>
        <item x="45"/>
        <item x="99"/>
        <item x="101"/>
        <item x="110"/>
        <item x="103"/>
        <item x="86"/>
        <item x="56"/>
        <item x="92"/>
        <item x="95"/>
        <item x="88"/>
        <item x="22"/>
        <item x="65"/>
        <item x="109"/>
        <item x="0"/>
        <item t="default"/>
      </items>
    </pivotField>
    <pivotField showAll="0"/>
    <pivotField showAll="0"/>
    <pivotField showAll="0"/>
  </pivotFields>
  <rowItems count="1">
    <i/>
  </rowItems>
  <colFields count="1">
    <field x="4"/>
  </colFields>
  <colItems count="11">
    <i>
      <x v="19"/>
    </i>
    <i>
      <x v="11"/>
    </i>
    <i>
      <x v="22"/>
    </i>
    <i>
      <x v="6"/>
    </i>
    <i>
      <x v="18"/>
    </i>
    <i>
      <x v="20"/>
    </i>
    <i>
      <x v="29"/>
    </i>
    <i>
      <x v="45"/>
    </i>
    <i>
      <x v="31"/>
    </i>
    <i>
      <x v="21"/>
    </i>
    <i t="grand">
      <x/>
    </i>
  </colItems>
  <dataFields count="1">
    <dataField name="Sum of Deaths" fld="9" baseField="4" baseItem="0"/>
  </dataFields>
  <chartFormats count="10">
    <chartFormat chart="1" format="322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19"/>
          </reference>
        </references>
      </pivotArea>
    </chartFormat>
    <chartFormat chart="1" format="323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11"/>
          </reference>
        </references>
      </pivotArea>
    </chartFormat>
    <chartFormat chart="1" format="324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22"/>
          </reference>
        </references>
      </pivotArea>
    </chartFormat>
    <chartFormat chart="1" format="325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6"/>
          </reference>
        </references>
      </pivotArea>
    </chartFormat>
    <chartFormat chart="1" format="326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18"/>
          </reference>
        </references>
      </pivotArea>
    </chartFormat>
    <chartFormat chart="1" format="327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20"/>
          </reference>
        </references>
      </pivotArea>
    </chartFormat>
    <chartFormat chart="1" format="328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29"/>
          </reference>
        </references>
      </pivotArea>
    </chartFormat>
    <chartFormat chart="1" format="329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45"/>
          </reference>
        </references>
      </pivotArea>
    </chartFormat>
    <chartFormat chart="1" format="330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31"/>
          </reference>
        </references>
      </pivotArea>
    </chartFormat>
    <chartFormat chart="1" format="331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21"/>
          </reference>
        </references>
      </pivotArea>
    </chartFormat>
  </chartFormats>
  <pivotTableStyleInfo name="PivotStyleLight16" showRowHeaders="1" showColHeaders="1" showRowStripes="0" showColStripes="0" showLastColumn="1"/>
  <filters count="2">
    <filter fld="0" type="captionGreaterThanOrEqual" evalOrder="-1" id="8" stringValue1="1500">
      <autoFilter ref="A1">
        <filterColumn colId="0">
          <customFilters>
            <customFilter operator="greaterThanOrEqual" val="1500"/>
          </customFilters>
        </filterColumn>
      </autoFilter>
    </filter>
    <filter fld="4" type="count" evalOrder="-1" id="9" iMeasureFld="0">
      <autoFilter ref="A1">
        <filterColumn colId="0">
          <top10 val="10" filterVal="10"/>
        </filterColumn>
      </autoFilter>
    </filter>
  </filters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M659" totalsRowShown="0" headerRowDxfId="30" dataDxfId="29">
  <sortState ref="A2:M659">
    <sortCondition descending="1" ref="A1:A659"/>
  </sortState>
  <tableColumns count="13">
    <tableColumn id="1" xr3:uid="{00000000-0010-0000-0000-000001000000}" name="Year" dataDxfId="28"/>
    <tableColumn id="2" xr3:uid="{00000000-0010-0000-0000-000002000000}" name="Associated Tsunami?" dataDxfId="27"/>
    <tableColumn id="3" xr3:uid="{00000000-0010-0000-0000-000003000000}" name="Associated Earthquake?" dataDxfId="26"/>
    <tableColumn id="4" xr3:uid="{00000000-0010-0000-0000-000004000000}" name="Name" dataDxfId="25"/>
    <tableColumn id="5" xr3:uid="{00000000-0010-0000-0000-000005000000}" name="Country" dataDxfId="24"/>
    <tableColumn id="6" xr3:uid="{00000000-0010-0000-0000-000006000000}" name="Elevation" dataDxfId="23"/>
    <tableColumn id="7" xr3:uid="{00000000-0010-0000-0000-000007000000}" name="Type" dataDxfId="22"/>
    <tableColumn id="8" xr3:uid="{00000000-0010-0000-0000-000008000000}" name="Status" dataDxfId="21"/>
    <tableColumn id="9" xr3:uid="{00000000-0010-0000-0000-000009000000}" name="Volcano Explosivity Index (VEI)" dataDxfId="20"/>
    <tableColumn id="10" xr3:uid="{00000000-0010-0000-0000-00000A000000}" name="Deaths" dataDxfId="19"/>
    <tableColumn id="11" xr3:uid="{00000000-0010-0000-0000-00000B000000}" name="Injuries" dataDxfId="18"/>
    <tableColumn id="12" xr3:uid="{00000000-0010-0000-0000-00000C000000}" name="Damage in Millions" dataDxfId="17"/>
    <tableColumn id="13" xr3:uid="{00000000-0010-0000-0000-00000D000000}" name="Houses Destroyed" dataDxfId="16"/>
  </tableColumns>
  <tableStyleInfo name="TableStyleLight8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1000000}" name="Table3" displayName="Table3" ref="O1:R13" totalsRowShown="0" headerRowDxfId="15" dataDxfId="14">
  <autoFilter ref="O1:R13" xr:uid="{00000000-0009-0000-0100-000003000000}">
    <filterColumn colId="0" hiddenButton="1"/>
    <filterColumn colId="1" hiddenButton="1"/>
    <filterColumn colId="2" hiddenButton="1"/>
    <filterColumn colId="3" hiddenButton="1"/>
  </autoFilter>
  <sortState ref="O2:Q13">
    <sortCondition ref="O1:O13"/>
  </sortState>
  <tableColumns count="4">
    <tableColumn id="3" xr3:uid="{00000000-0010-0000-0100-000003000000}" name="Number" dataDxfId="13"/>
    <tableColumn id="1" xr3:uid="{00000000-0010-0000-0100-000001000000}" name="Questions" dataDxfId="12"/>
    <tableColumn id="4" xr3:uid="{00000000-0010-0000-0100-000004000000}" name="Type" dataDxfId="11"/>
    <tableColumn id="2" xr3:uid="{00000000-0010-0000-0100-000002000000}" name="Answer" dataDxfId="10"/>
  </tableColumns>
  <tableStyleInfo name="TableStyleLight13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2000000}" name="Table2" displayName="Table2" ref="A1:C7" totalsRowShown="0" headerRowDxfId="9" dataDxfId="8">
  <autoFilter ref="A1:C7" xr:uid="{00000000-0009-0000-0100-000002000000}">
    <filterColumn colId="0" hiddenButton="1"/>
    <filterColumn colId="1" hiddenButton="1"/>
    <filterColumn colId="2" hiddenButton="1"/>
  </autoFilter>
  <sortState ref="A2:C7">
    <sortCondition ref="A1:A7"/>
  </sortState>
  <tableColumns count="3">
    <tableColumn id="1" xr3:uid="{00000000-0010-0000-0200-000001000000}" name="Name" dataDxfId="7"/>
    <tableColumn id="2" xr3:uid="{00000000-0010-0000-0200-000002000000}" name="Country" dataDxfId="6"/>
    <tableColumn id="3" xr3:uid="{00000000-0010-0000-0200-000003000000}" name="Elevation" dataDxfId="5"/>
  </tableColumns>
  <tableStyleInfo name="TableStyleLight13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Table4" displayName="Table4" ref="A1:E6" totalsRowShown="0">
  <autoFilter ref="A1:E6" xr:uid="{00000000-0009-0000-0100-000004000000}"/>
  <tableColumns count="5">
    <tableColumn id="1" xr3:uid="{00000000-0010-0000-0300-000001000000}" name="Name"/>
    <tableColumn id="2" xr3:uid="{00000000-0010-0000-0300-000002000000}" name="Deaths"/>
    <tableColumn id="3" xr3:uid="{00000000-0010-0000-0300-000003000000}" name="Volcano Explosivity Index (VEI)"/>
    <tableColumn id="4" xr3:uid="{00000000-0010-0000-0300-000004000000}" name="Type"/>
    <tableColumn id="5" xr3:uid="{00000000-0010-0000-0300-000005000000}" name="Status"/>
  </tableColumns>
  <tableStyleInfo name="TableStyleLight13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Table5" displayName="Table5" ref="A1:C5" totalsRowShown="0" headerRowDxfId="4" dataDxfId="3">
  <autoFilter ref="A1:C5" xr:uid="{00000000-0009-0000-0100-000005000000}"/>
  <sortState ref="A2:C8">
    <sortCondition ref="A1:A8"/>
  </sortState>
  <tableColumns count="3">
    <tableColumn id="1" xr3:uid="{00000000-0010-0000-0400-000001000000}" name="Number" dataDxfId="2"/>
    <tableColumn id="2" xr3:uid="{00000000-0010-0000-0400-000002000000}" name="Question" dataDxfId="1"/>
    <tableColumn id="3" xr3:uid="{00000000-0010-0000-0400-000003000000}" name="Method" dataDxfId="0"/>
  </tableColumns>
  <tableStyleInfo name="TableStyleLight1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ngdc.noaa.gov/docucomp/page?xml=NOAA/NESDIS/NGDC/MGG/Hazards/iso/xml/G10147.xml&amp;view=getDataView&amp;header=none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ivotTable" Target="../pivotTables/pivotTable2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ivotTable" Target="../pivotTables/pivot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2"/>
  <sheetViews>
    <sheetView tabSelected="1" workbookViewId="0" xr3:uid="{AEA406A1-0E4B-5B11-9CD5-51D6E497D94C}">
      <selection activeCell="E16" sqref="E16"/>
    </sheetView>
  </sheetViews>
  <sheetFormatPr defaultRowHeight="15"/>
  <sheetData>
    <row r="1" spans="1:1">
      <c r="A1" t="s">
        <v>0</v>
      </c>
    </row>
    <row r="2" spans="1:1">
      <c r="A2" s="1" t="s">
        <v>1</v>
      </c>
    </row>
  </sheetData>
  <hyperlinks>
    <hyperlink ref="A2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659"/>
  <sheetViews>
    <sheetView workbookViewId="0" xr3:uid="{958C4451-9541-5A59-BF78-D2F731DF1C81}">
      <selection activeCell="J25" sqref="J25"/>
    </sheetView>
  </sheetViews>
  <sheetFormatPr defaultRowHeight="15"/>
  <cols>
    <col min="1" max="14" width="9.140625" style="5" customWidth="1"/>
    <col min="15" max="16384" width="9.140625" style="5"/>
  </cols>
  <sheetData>
    <row r="1" spans="1:13" s="4" customFormat="1">
      <c r="A1" s="4" t="s">
        <v>2</v>
      </c>
      <c r="B1" s="4" t="s">
        <v>3</v>
      </c>
      <c r="C1" s="4" t="s">
        <v>4</v>
      </c>
      <c r="D1" s="4" t="s">
        <v>5</v>
      </c>
      <c r="E1" s="4" t="s">
        <v>6</v>
      </c>
      <c r="F1" s="4" t="s">
        <v>7</v>
      </c>
      <c r="G1" s="4" t="s">
        <v>8</v>
      </c>
      <c r="H1" s="4" t="s">
        <v>9</v>
      </c>
      <c r="I1" s="4" t="s">
        <v>10</v>
      </c>
      <c r="J1" s="4" t="s">
        <v>11</v>
      </c>
      <c r="K1" s="4" t="s">
        <v>12</v>
      </c>
      <c r="L1" s="4" t="s">
        <v>13</v>
      </c>
      <c r="M1" s="4" t="s">
        <v>14</v>
      </c>
    </row>
    <row r="2" spans="1:13">
      <c r="A2" s="5">
        <v>2014</v>
      </c>
      <c r="D2" s="5" t="s">
        <v>15</v>
      </c>
      <c r="E2" s="5" t="s">
        <v>16</v>
      </c>
      <c r="F2" s="5">
        <v>3063</v>
      </c>
      <c r="G2" s="5" t="s">
        <v>17</v>
      </c>
      <c r="H2" s="5" t="s">
        <v>18</v>
      </c>
      <c r="I2" s="5">
        <v>3</v>
      </c>
      <c r="J2" s="5">
        <v>55</v>
      </c>
      <c r="K2" s="5">
        <v>70</v>
      </c>
    </row>
    <row r="3" spans="1:13">
      <c r="A3" s="5">
        <v>2014</v>
      </c>
      <c r="D3" s="5" t="s">
        <v>19</v>
      </c>
      <c r="E3" s="5" t="s">
        <v>20</v>
      </c>
      <c r="F3" s="5">
        <v>2460</v>
      </c>
      <c r="G3" s="5" t="s">
        <v>21</v>
      </c>
      <c r="H3" s="5" t="s">
        <v>22</v>
      </c>
      <c r="J3" s="5">
        <v>17</v>
      </c>
      <c r="K3" s="5">
        <v>3</v>
      </c>
    </row>
    <row r="4" spans="1:13">
      <c r="A4" s="5">
        <v>2014</v>
      </c>
      <c r="D4" s="5" t="s">
        <v>23</v>
      </c>
      <c r="E4" s="5" t="s">
        <v>20</v>
      </c>
      <c r="F4" s="5">
        <v>1731</v>
      </c>
      <c r="G4" s="5" t="s">
        <v>21</v>
      </c>
      <c r="H4" s="5" t="s">
        <v>18</v>
      </c>
      <c r="J4" s="5">
        <v>7</v>
      </c>
      <c r="M4" s="5">
        <v>4098</v>
      </c>
    </row>
    <row r="5" spans="1:13">
      <c r="A5" s="5">
        <v>2014</v>
      </c>
      <c r="D5" s="5" t="s">
        <v>24</v>
      </c>
      <c r="E5" s="5" t="s">
        <v>25</v>
      </c>
      <c r="F5" s="5">
        <v>1222</v>
      </c>
      <c r="G5" s="5" t="s">
        <v>26</v>
      </c>
      <c r="H5" s="5" t="s">
        <v>18</v>
      </c>
      <c r="L5" s="5">
        <v>14.5</v>
      </c>
      <c r="M5" s="5">
        <v>1</v>
      </c>
    </row>
    <row r="6" spans="1:13">
      <c r="A6" s="5">
        <v>2014</v>
      </c>
      <c r="D6" s="5" t="s">
        <v>27</v>
      </c>
      <c r="E6" s="5" t="s">
        <v>28</v>
      </c>
      <c r="F6" s="5">
        <v>2829</v>
      </c>
      <c r="G6" s="5" t="s">
        <v>21</v>
      </c>
      <c r="H6" s="5" t="s">
        <v>18</v>
      </c>
    </row>
    <row r="7" spans="1:13">
      <c r="A7" s="5">
        <v>2013</v>
      </c>
      <c r="D7" s="5" t="s">
        <v>29</v>
      </c>
      <c r="E7" s="5" t="s">
        <v>30</v>
      </c>
      <c r="F7" s="5">
        <v>2462</v>
      </c>
      <c r="G7" s="5" t="s">
        <v>21</v>
      </c>
      <c r="H7" s="5" t="s">
        <v>18</v>
      </c>
      <c r="J7" s="5">
        <v>5</v>
      </c>
      <c r="K7" s="5">
        <v>8</v>
      </c>
    </row>
    <row r="8" spans="1:13">
      <c r="A8" s="5">
        <v>2013</v>
      </c>
      <c r="D8" s="5" t="s">
        <v>31</v>
      </c>
      <c r="E8" s="5" t="s">
        <v>20</v>
      </c>
      <c r="F8" s="5">
        <v>875</v>
      </c>
      <c r="G8" s="5" t="s">
        <v>21</v>
      </c>
      <c r="H8" s="5" t="s">
        <v>18</v>
      </c>
      <c r="I8" s="5">
        <v>3</v>
      </c>
      <c r="J8" s="5">
        <v>5</v>
      </c>
    </row>
    <row r="9" spans="1:13">
      <c r="A9" s="5">
        <v>2013</v>
      </c>
      <c r="D9" s="5" t="s">
        <v>32</v>
      </c>
      <c r="E9" s="5" t="s">
        <v>20</v>
      </c>
      <c r="F9" s="5">
        <v>2947</v>
      </c>
      <c r="G9" s="5" t="s">
        <v>21</v>
      </c>
      <c r="H9" s="5" t="s">
        <v>18</v>
      </c>
      <c r="J9" s="5">
        <v>1</v>
      </c>
      <c r="K9" s="5">
        <v>1</v>
      </c>
    </row>
    <row r="10" spans="1:13">
      <c r="A10" s="5">
        <v>2013</v>
      </c>
      <c r="D10" s="5" t="s">
        <v>31</v>
      </c>
      <c r="E10" s="5" t="s">
        <v>20</v>
      </c>
      <c r="F10" s="5">
        <v>875</v>
      </c>
      <c r="G10" s="5" t="s">
        <v>21</v>
      </c>
      <c r="H10" s="5" t="s">
        <v>18</v>
      </c>
    </row>
    <row r="11" spans="1:13">
      <c r="A11" s="5">
        <v>2013</v>
      </c>
      <c r="D11" s="5" t="s">
        <v>33</v>
      </c>
      <c r="E11" s="5" t="s">
        <v>34</v>
      </c>
      <c r="F11" s="5">
        <v>5672</v>
      </c>
      <c r="G11" s="5" t="s">
        <v>21</v>
      </c>
      <c r="H11" s="5" t="s">
        <v>18</v>
      </c>
    </row>
    <row r="12" spans="1:13">
      <c r="A12" s="5">
        <v>2013</v>
      </c>
      <c r="D12" s="5" t="s">
        <v>35</v>
      </c>
      <c r="E12" s="5" t="s">
        <v>16</v>
      </c>
      <c r="F12" s="5">
        <v>1117</v>
      </c>
      <c r="G12" s="5" t="s">
        <v>21</v>
      </c>
      <c r="H12" s="5" t="s">
        <v>18</v>
      </c>
    </row>
    <row r="13" spans="1:13">
      <c r="A13" s="5">
        <v>2013</v>
      </c>
      <c r="D13" s="5" t="s">
        <v>19</v>
      </c>
      <c r="E13" s="5" t="s">
        <v>20</v>
      </c>
      <c r="F13" s="5">
        <v>2460</v>
      </c>
      <c r="G13" s="5" t="s">
        <v>21</v>
      </c>
      <c r="H13" s="5" t="s">
        <v>22</v>
      </c>
      <c r="I13" s="5">
        <v>2</v>
      </c>
    </row>
    <row r="14" spans="1:13">
      <c r="A14" s="5">
        <v>2012</v>
      </c>
      <c r="D14" s="5" t="s">
        <v>24</v>
      </c>
      <c r="E14" s="5" t="s">
        <v>25</v>
      </c>
      <c r="F14" s="5">
        <v>1222</v>
      </c>
      <c r="G14" s="5" t="s">
        <v>26</v>
      </c>
      <c r="H14" s="5" t="s">
        <v>18</v>
      </c>
      <c r="M14" s="5">
        <v>1</v>
      </c>
    </row>
    <row r="15" spans="1:13">
      <c r="A15" s="5">
        <v>2012</v>
      </c>
      <c r="D15" s="5" t="s">
        <v>24</v>
      </c>
      <c r="E15" s="5" t="s">
        <v>25</v>
      </c>
      <c r="F15" s="5">
        <v>1222</v>
      </c>
      <c r="G15" s="5" t="s">
        <v>26</v>
      </c>
      <c r="H15" s="5" t="s">
        <v>18</v>
      </c>
    </row>
    <row r="16" spans="1:13">
      <c r="A16" s="5">
        <v>2012</v>
      </c>
      <c r="D16" s="5" t="s">
        <v>36</v>
      </c>
      <c r="E16" s="5" t="s">
        <v>37</v>
      </c>
      <c r="F16" s="5">
        <v>3682</v>
      </c>
      <c r="G16" s="5" t="s">
        <v>26</v>
      </c>
      <c r="H16" s="5" t="s">
        <v>18</v>
      </c>
    </row>
    <row r="17" spans="1:13">
      <c r="A17" s="5">
        <v>2011</v>
      </c>
      <c r="D17" s="5" t="s">
        <v>38</v>
      </c>
      <c r="E17" s="5" t="s">
        <v>39</v>
      </c>
      <c r="F17" s="5">
        <v>2218</v>
      </c>
      <c r="G17" s="5" t="s">
        <v>21</v>
      </c>
      <c r="H17" s="5" t="s">
        <v>22</v>
      </c>
      <c r="I17" s="5">
        <v>3</v>
      </c>
      <c r="J17" s="5">
        <v>7</v>
      </c>
    </row>
    <row r="18" spans="1:13">
      <c r="A18" s="5">
        <v>2011</v>
      </c>
      <c r="D18" s="5" t="s">
        <v>40</v>
      </c>
      <c r="E18" s="5" t="s">
        <v>20</v>
      </c>
      <c r="F18" s="5">
        <v>1715</v>
      </c>
      <c r="G18" s="5" t="s">
        <v>21</v>
      </c>
      <c r="H18" s="5" t="s">
        <v>18</v>
      </c>
      <c r="I18" s="5">
        <v>3</v>
      </c>
      <c r="J18" s="5">
        <v>4</v>
      </c>
    </row>
    <row r="19" spans="1:13">
      <c r="A19" s="5">
        <v>2011</v>
      </c>
      <c r="D19" s="5" t="s">
        <v>32</v>
      </c>
      <c r="E19" s="5" t="s">
        <v>20</v>
      </c>
      <c r="F19" s="5">
        <v>2947</v>
      </c>
      <c r="G19" s="5" t="s">
        <v>21</v>
      </c>
      <c r="H19" s="5" t="s">
        <v>18</v>
      </c>
      <c r="J19" s="5">
        <v>1</v>
      </c>
      <c r="K19" s="5">
        <v>1</v>
      </c>
    </row>
    <row r="20" spans="1:13">
      <c r="A20" s="5">
        <v>2011</v>
      </c>
      <c r="D20" s="5" t="s">
        <v>41</v>
      </c>
      <c r="E20" s="5" t="s">
        <v>30</v>
      </c>
      <c r="F20" s="5">
        <v>1565</v>
      </c>
      <c r="G20" s="5" t="s">
        <v>21</v>
      </c>
      <c r="H20" s="5" t="s">
        <v>18</v>
      </c>
      <c r="I20" s="5">
        <v>2</v>
      </c>
      <c r="J20" s="5">
        <v>1</v>
      </c>
    </row>
    <row r="21" spans="1:13">
      <c r="A21" s="5">
        <v>2011</v>
      </c>
      <c r="D21" s="5" t="s">
        <v>42</v>
      </c>
      <c r="E21" s="5" t="s">
        <v>20</v>
      </c>
      <c r="F21" s="5">
        <v>1580</v>
      </c>
      <c r="G21" s="5" t="s">
        <v>21</v>
      </c>
      <c r="H21" s="5" t="s">
        <v>18</v>
      </c>
      <c r="J21" s="5">
        <v>1</v>
      </c>
    </row>
    <row r="22" spans="1:13">
      <c r="A22" s="5">
        <v>2011</v>
      </c>
      <c r="D22" s="5" t="s">
        <v>43</v>
      </c>
      <c r="E22" s="5" t="s">
        <v>16</v>
      </c>
      <c r="F22" s="5">
        <v>1700</v>
      </c>
      <c r="G22" s="5" t="s">
        <v>26</v>
      </c>
      <c r="H22" s="5" t="s">
        <v>18</v>
      </c>
    </row>
    <row r="23" spans="1:13">
      <c r="A23" s="5">
        <v>2011</v>
      </c>
      <c r="D23" s="5" t="s">
        <v>44</v>
      </c>
      <c r="E23" s="5" t="s">
        <v>20</v>
      </c>
      <c r="F23" s="5">
        <v>1784</v>
      </c>
      <c r="G23" s="5" t="s">
        <v>21</v>
      </c>
      <c r="H23" s="5" t="s">
        <v>18</v>
      </c>
    </row>
    <row r="24" spans="1:13">
      <c r="A24" s="5">
        <v>2011</v>
      </c>
      <c r="D24" s="5" t="s">
        <v>45</v>
      </c>
      <c r="E24" s="5" t="s">
        <v>46</v>
      </c>
      <c r="F24" s="5">
        <v>5023</v>
      </c>
      <c r="G24" s="5" t="s">
        <v>21</v>
      </c>
      <c r="H24" s="5" t="s">
        <v>18</v>
      </c>
      <c r="I24" s="5">
        <v>4</v>
      </c>
    </row>
    <row r="25" spans="1:13">
      <c r="A25" s="5">
        <v>2011</v>
      </c>
      <c r="D25" s="5" t="s">
        <v>47</v>
      </c>
      <c r="E25" s="5" t="s">
        <v>48</v>
      </c>
      <c r="F25" s="5">
        <v>2236</v>
      </c>
      <c r="G25" s="5" t="s">
        <v>21</v>
      </c>
      <c r="H25" s="5" t="s">
        <v>22</v>
      </c>
      <c r="I25" s="5">
        <v>4</v>
      </c>
    </row>
    <row r="26" spans="1:13">
      <c r="A26" s="5">
        <v>2011</v>
      </c>
      <c r="D26" s="5" t="s">
        <v>49</v>
      </c>
      <c r="E26" s="5" t="s">
        <v>50</v>
      </c>
      <c r="F26" s="5">
        <v>1512</v>
      </c>
      <c r="G26" s="5" t="s">
        <v>51</v>
      </c>
      <c r="H26" s="5" t="s">
        <v>18</v>
      </c>
    </row>
    <row r="27" spans="1:13">
      <c r="A27" s="5">
        <v>2010</v>
      </c>
      <c r="D27" s="5" t="s">
        <v>32</v>
      </c>
      <c r="E27" s="5" t="s">
        <v>20</v>
      </c>
      <c r="F27" s="5">
        <v>2947</v>
      </c>
      <c r="G27" s="5" t="s">
        <v>21</v>
      </c>
      <c r="H27" s="5" t="s">
        <v>18</v>
      </c>
      <c r="J27" s="5">
        <v>324</v>
      </c>
      <c r="K27" s="5">
        <v>427</v>
      </c>
      <c r="L27" s="5">
        <v>600</v>
      </c>
    </row>
    <row r="28" spans="1:13">
      <c r="A28" s="5">
        <v>2010</v>
      </c>
      <c r="D28" s="5" t="s">
        <v>44</v>
      </c>
      <c r="E28" s="5" t="s">
        <v>20</v>
      </c>
      <c r="F28" s="5">
        <v>1784</v>
      </c>
      <c r="G28" s="5" t="s">
        <v>21</v>
      </c>
      <c r="H28" s="5" t="s">
        <v>18</v>
      </c>
      <c r="I28" s="5">
        <v>3</v>
      </c>
      <c r="J28" s="5">
        <v>4</v>
      </c>
      <c r="K28" s="5">
        <v>5</v>
      </c>
    </row>
    <row r="29" spans="1:13">
      <c r="A29" s="5">
        <v>2010</v>
      </c>
      <c r="D29" s="5" t="s">
        <v>52</v>
      </c>
      <c r="E29" s="5" t="s">
        <v>50</v>
      </c>
      <c r="F29" s="5">
        <v>1666</v>
      </c>
      <c r="G29" s="5" t="s">
        <v>21</v>
      </c>
      <c r="H29" s="5" t="s">
        <v>18</v>
      </c>
      <c r="I29" s="5">
        <v>2</v>
      </c>
      <c r="J29" s="5">
        <v>2</v>
      </c>
    </row>
    <row r="30" spans="1:13">
      <c r="A30" s="5">
        <v>2010</v>
      </c>
      <c r="D30" s="5" t="s">
        <v>19</v>
      </c>
      <c r="E30" s="5" t="s">
        <v>20</v>
      </c>
      <c r="F30" s="5">
        <v>2460</v>
      </c>
      <c r="G30" s="5" t="s">
        <v>21</v>
      </c>
      <c r="H30" s="5" t="s">
        <v>22</v>
      </c>
      <c r="J30" s="5">
        <v>2</v>
      </c>
    </row>
    <row r="31" spans="1:13">
      <c r="A31" s="5">
        <v>2010</v>
      </c>
      <c r="D31" s="5" t="s">
        <v>53</v>
      </c>
      <c r="E31" s="5" t="s">
        <v>54</v>
      </c>
      <c r="F31" s="5">
        <v>2552</v>
      </c>
      <c r="G31" s="5" t="s">
        <v>17</v>
      </c>
      <c r="H31" s="5" t="s">
        <v>18</v>
      </c>
      <c r="I31" s="5">
        <v>1</v>
      </c>
      <c r="J31" s="5">
        <v>1</v>
      </c>
      <c r="M31" s="5">
        <v>3</v>
      </c>
    </row>
    <row r="32" spans="1:13">
      <c r="A32" s="5">
        <v>2010</v>
      </c>
      <c r="D32" s="5" t="s">
        <v>45</v>
      </c>
      <c r="E32" s="5" t="s">
        <v>46</v>
      </c>
      <c r="F32" s="5">
        <v>5023</v>
      </c>
      <c r="G32" s="5" t="s">
        <v>21</v>
      </c>
      <c r="H32" s="5" t="s">
        <v>18</v>
      </c>
      <c r="I32" s="5">
        <v>3</v>
      </c>
    </row>
    <row r="33" spans="1:13">
      <c r="A33" s="5">
        <v>2010</v>
      </c>
      <c r="B33" s="5" t="s">
        <v>55</v>
      </c>
      <c r="C33" s="5" t="s">
        <v>56</v>
      </c>
      <c r="D33" s="5" t="s">
        <v>57</v>
      </c>
      <c r="E33" s="5" t="s">
        <v>25</v>
      </c>
      <c r="F33" s="5">
        <v>538</v>
      </c>
      <c r="G33" s="5" t="s">
        <v>21</v>
      </c>
      <c r="H33" s="5" t="s">
        <v>22</v>
      </c>
    </row>
    <row r="34" spans="1:13">
      <c r="A34" s="5">
        <v>2010</v>
      </c>
      <c r="D34" s="5" t="s">
        <v>45</v>
      </c>
      <c r="E34" s="5" t="s">
        <v>46</v>
      </c>
      <c r="F34" s="5">
        <v>5023</v>
      </c>
      <c r="G34" s="5" t="s">
        <v>21</v>
      </c>
      <c r="H34" s="5" t="s">
        <v>18</v>
      </c>
      <c r="I34" s="5">
        <v>3</v>
      </c>
    </row>
    <row r="35" spans="1:13">
      <c r="A35" s="5">
        <v>2010</v>
      </c>
      <c r="D35" s="5" t="s">
        <v>58</v>
      </c>
      <c r="E35" s="5" t="s">
        <v>20</v>
      </c>
      <c r="F35" s="5">
        <v>2329</v>
      </c>
      <c r="G35" s="5" t="s">
        <v>21</v>
      </c>
      <c r="H35" s="5" t="s">
        <v>18</v>
      </c>
    </row>
    <row r="36" spans="1:13">
      <c r="A36" s="5">
        <v>2009</v>
      </c>
      <c r="D36" s="5" t="s">
        <v>59</v>
      </c>
      <c r="E36" s="5" t="s">
        <v>25</v>
      </c>
      <c r="F36" s="5">
        <v>3108</v>
      </c>
      <c r="G36" s="5" t="s">
        <v>21</v>
      </c>
      <c r="H36" s="5" t="s">
        <v>18</v>
      </c>
    </row>
    <row r="37" spans="1:13">
      <c r="A37" s="5">
        <v>2009</v>
      </c>
      <c r="D37" s="5" t="s">
        <v>24</v>
      </c>
      <c r="E37" s="5" t="s">
        <v>25</v>
      </c>
      <c r="F37" s="5">
        <v>1222</v>
      </c>
      <c r="G37" s="5" t="s">
        <v>26</v>
      </c>
      <c r="H37" s="5" t="s">
        <v>18</v>
      </c>
    </row>
    <row r="38" spans="1:13">
      <c r="A38" s="5">
        <v>2008</v>
      </c>
      <c r="D38" s="5" t="s">
        <v>60</v>
      </c>
      <c r="E38" s="5" t="s">
        <v>61</v>
      </c>
      <c r="F38" s="5">
        <v>5365</v>
      </c>
      <c r="G38" s="5" t="s">
        <v>21</v>
      </c>
      <c r="H38" s="5" t="s">
        <v>18</v>
      </c>
      <c r="J38" s="5">
        <v>10</v>
      </c>
    </row>
    <row r="39" spans="1:13">
      <c r="A39" s="5">
        <v>2008</v>
      </c>
      <c r="D39" s="5" t="s">
        <v>45</v>
      </c>
      <c r="E39" s="5" t="s">
        <v>46</v>
      </c>
      <c r="F39" s="5">
        <v>5023</v>
      </c>
      <c r="G39" s="5" t="s">
        <v>21</v>
      </c>
      <c r="H39" s="5" t="s">
        <v>18</v>
      </c>
      <c r="I39" s="5">
        <v>3</v>
      </c>
      <c r="J39" s="5">
        <v>2</v>
      </c>
      <c r="K39" s="5">
        <v>2</v>
      </c>
      <c r="M39" s="5">
        <v>2</v>
      </c>
    </row>
    <row r="40" spans="1:13">
      <c r="A40" s="5">
        <v>2008</v>
      </c>
      <c r="D40" s="5" t="s">
        <v>62</v>
      </c>
      <c r="E40" s="5" t="s">
        <v>48</v>
      </c>
      <c r="F40" s="5">
        <v>962</v>
      </c>
      <c r="G40" s="5" t="s">
        <v>63</v>
      </c>
      <c r="H40" s="5" t="s">
        <v>22</v>
      </c>
      <c r="J40" s="5">
        <v>1</v>
      </c>
    </row>
    <row r="41" spans="1:13">
      <c r="A41" s="5">
        <v>2008</v>
      </c>
      <c r="B41" s="5" t="s">
        <v>55</v>
      </c>
      <c r="D41" s="5" t="s">
        <v>64</v>
      </c>
      <c r="E41" s="5" t="s">
        <v>25</v>
      </c>
      <c r="F41" s="5">
        <v>314</v>
      </c>
      <c r="G41" s="5" t="s">
        <v>21</v>
      </c>
      <c r="H41" s="5" t="s">
        <v>18</v>
      </c>
      <c r="I41" s="5">
        <v>3</v>
      </c>
    </row>
    <row r="42" spans="1:13">
      <c r="A42" s="5">
        <v>2007</v>
      </c>
      <c r="D42" s="5" t="s">
        <v>65</v>
      </c>
      <c r="E42" s="5" t="s">
        <v>66</v>
      </c>
      <c r="F42" s="5">
        <v>244</v>
      </c>
      <c r="G42" s="5" t="s">
        <v>21</v>
      </c>
      <c r="H42" s="5" t="s">
        <v>18</v>
      </c>
      <c r="J42" s="5">
        <v>7</v>
      </c>
      <c r="K42" s="5">
        <v>1</v>
      </c>
    </row>
    <row r="43" spans="1:13">
      <c r="A43" s="5">
        <v>2007</v>
      </c>
      <c r="D43" s="5" t="s">
        <v>60</v>
      </c>
      <c r="E43" s="5" t="s">
        <v>61</v>
      </c>
      <c r="F43" s="5">
        <v>5365</v>
      </c>
      <c r="G43" s="5" t="s">
        <v>21</v>
      </c>
      <c r="H43" s="5" t="s">
        <v>18</v>
      </c>
    </row>
    <row r="44" spans="1:13">
      <c r="A44" s="5">
        <v>2006</v>
      </c>
      <c r="D44" s="5" t="s">
        <v>29</v>
      </c>
      <c r="E44" s="5" t="s">
        <v>30</v>
      </c>
      <c r="F44" s="5">
        <v>2462</v>
      </c>
      <c r="G44" s="5" t="s">
        <v>21</v>
      </c>
      <c r="H44" s="5" t="s">
        <v>18</v>
      </c>
      <c r="I44" s="5">
        <v>1</v>
      </c>
      <c r="J44" s="5">
        <v>1266</v>
      </c>
    </row>
    <row r="45" spans="1:13">
      <c r="A45" s="5">
        <v>2006</v>
      </c>
      <c r="D45" s="5" t="s">
        <v>45</v>
      </c>
      <c r="E45" s="5" t="s">
        <v>46</v>
      </c>
      <c r="F45" s="5">
        <v>5023</v>
      </c>
      <c r="G45" s="5" t="s">
        <v>21</v>
      </c>
      <c r="H45" s="5" t="s">
        <v>18</v>
      </c>
      <c r="I45" s="5">
        <v>3</v>
      </c>
      <c r="J45" s="5">
        <v>5</v>
      </c>
      <c r="K45" s="5">
        <v>13</v>
      </c>
    </row>
    <row r="46" spans="1:13">
      <c r="A46" s="5">
        <v>2006</v>
      </c>
      <c r="D46" s="5" t="s">
        <v>32</v>
      </c>
      <c r="E46" s="5" t="s">
        <v>20</v>
      </c>
      <c r="F46" s="5">
        <v>2947</v>
      </c>
      <c r="G46" s="5" t="s">
        <v>21</v>
      </c>
      <c r="H46" s="5" t="s">
        <v>18</v>
      </c>
      <c r="I46" s="5">
        <v>1</v>
      </c>
      <c r="J46" s="5">
        <v>2</v>
      </c>
    </row>
    <row r="47" spans="1:13">
      <c r="A47" s="5">
        <v>2006</v>
      </c>
      <c r="D47" s="5" t="s">
        <v>67</v>
      </c>
      <c r="E47" s="5" t="s">
        <v>68</v>
      </c>
      <c r="F47" s="5">
        <v>516</v>
      </c>
      <c r="G47" s="5" t="s">
        <v>21</v>
      </c>
      <c r="H47" s="5" t="s">
        <v>18</v>
      </c>
      <c r="J47" s="5">
        <v>1</v>
      </c>
    </row>
    <row r="48" spans="1:13">
      <c r="A48" s="5">
        <v>2006</v>
      </c>
      <c r="D48" s="5" t="s">
        <v>41</v>
      </c>
      <c r="E48" s="5" t="s">
        <v>30</v>
      </c>
      <c r="F48" s="5">
        <v>1565</v>
      </c>
      <c r="G48" s="5" t="s">
        <v>21</v>
      </c>
      <c r="H48" s="5" t="s">
        <v>18</v>
      </c>
      <c r="I48" s="5">
        <v>2</v>
      </c>
      <c r="J48" s="5">
        <v>1</v>
      </c>
    </row>
    <row r="49" spans="1:11">
      <c r="A49" s="5">
        <v>2006</v>
      </c>
      <c r="D49" s="5" t="s">
        <v>45</v>
      </c>
      <c r="E49" s="5" t="s">
        <v>46</v>
      </c>
      <c r="F49" s="5">
        <v>5023</v>
      </c>
      <c r="G49" s="5" t="s">
        <v>21</v>
      </c>
      <c r="H49" s="5" t="s">
        <v>18</v>
      </c>
      <c r="I49" s="5">
        <v>3</v>
      </c>
      <c r="J49" s="5">
        <v>1</v>
      </c>
    </row>
    <row r="50" spans="1:11">
      <c r="A50" s="5">
        <v>2006</v>
      </c>
      <c r="B50" s="5" t="s">
        <v>55</v>
      </c>
      <c r="D50" s="5" t="s">
        <v>69</v>
      </c>
      <c r="E50" s="5" t="s">
        <v>70</v>
      </c>
      <c r="F50" s="5">
        <v>915</v>
      </c>
      <c r="G50" s="5" t="s">
        <v>21</v>
      </c>
      <c r="H50" s="5" t="s">
        <v>18</v>
      </c>
      <c r="I50" s="5">
        <v>2</v>
      </c>
    </row>
    <row r="51" spans="1:11">
      <c r="A51" s="5">
        <v>2005</v>
      </c>
      <c r="D51" s="5" t="s">
        <v>71</v>
      </c>
      <c r="E51" s="5" t="s">
        <v>72</v>
      </c>
      <c r="F51" s="5">
        <v>2361</v>
      </c>
      <c r="G51" s="5" t="s">
        <v>26</v>
      </c>
      <c r="H51" s="5" t="s">
        <v>18</v>
      </c>
    </row>
    <row r="52" spans="1:11">
      <c r="A52" s="5">
        <v>2004</v>
      </c>
      <c r="D52" s="5" t="s">
        <v>58</v>
      </c>
      <c r="E52" s="5" t="s">
        <v>20</v>
      </c>
      <c r="F52" s="5">
        <v>2329</v>
      </c>
      <c r="G52" s="5" t="s">
        <v>21</v>
      </c>
      <c r="H52" s="5" t="s">
        <v>18</v>
      </c>
      <c r="I52" s="5">
        <v>2</v>
      </c>
      <c r="J52" s="5">
        <v>2</v>
      </c>
      <c r="K52" s="5">
        <v>5</v>
      </c>
    </row>
    <row r="53" spans="1:11">
      <c r="A53" s="5">
        <v>2003</v>
      </c>
      <c r="B53" s="5" t="s">
        <v>55</v>
      </c>
      <c r="D53" s="5" t="s">
        <v>69</v>
      </c>
      <c r="E53" s="5" t="s">
        <v>70</v>
      </c>
      <c r="F53" s="5">
        <v>915</v>
      </c>
      <c r="G53" s="5" t="s">
        <v>21</v>
      </c>
      <c r="H53" s="5" t="s">
        <v>18</v>
      </c>
      <c r="I53" s="5">
        <v>3</v>
      </c>
    </row>
    <row r="54" spans="1:11">
      <c r="A54" s="5">
        <v>2002</v>
      </c>
      <c r="D54" s="5" t="s">
        <v>73</v>
      </c>
      <c r="E54" s="5" t="s">
        <v>74</v>
      </c>
      <c r="F54" s="5">
        <v>3470</v>
      </c>
      <c r="G54" s="5" t="s">
        <v>21</v>
      </c>
      <c r="H54" s="5" t="s">
        <v>18</v>
      </c>
      <c r="I54" s="5">
        <v>1</v>
      </c>
      <c r="J54" s="5">
        <v>100</v>
      </c>
      <c r="K54" s="5">
        <v>400</v>
      </c>
    </row>
    <row r="55" spans="1:11">
      <c r="A55" s="5">
        <v>2002</v>
      </c>
      <c r="D55" s="5" t="s">
        <v>44</v>
      </c>
      <c r="E55" s="5" t="s">
        <v>20</v>
      </c>
      <c r="F55" s="5">
        <v>1784</v>
      </c>
      <c r="G55" s="5" t="s">
        <v>21</v>
      </c>
      <c r="H55" s="5" t="s">
        <v>18</v>
      </c>
      <c r="I55" s="5">
        <v>3</v>
      </c>
    </row>
    <row r="56" spans="1:11">
      <c r="A56" s="5">
        <v>2002</v>
      </c>
      <c r="C56" s="5" t="s">
        <v>56</v>
      </c>
      <c r="D56" s="5" t="s">
        <v>75</v>
      </c>
      <c r="E56" s="5" t="s">
        <v>76</v>
      </c>
      <c r="F56" s="5">
        <v>3350</v>
      </c>
      <c r="G56" s="5" t="s">
        <v>21</v>
      </c>
      <c r="H56" s="5" t="s">
        <v>18</v>
      </c>
      <c r="I56" s="5">
        <v>3</v>
      </c>
      <c r="K56" s="5">
        <v>32</v>
      </c>
    </row>
    <row r="57" spans="1:11">
      <c r="A57" s="5">
        <v>2002</v>
      </c>
      <c r="B57" s="5" t="s">
        <v>55</v>
      </c>
      <c r="D57" s="5" t="s">
        <v>77</v>
      </c>
      <c r="E57" s="5" t="s">
        <v>76</v>
      </c>
      <c r="F57" s="5">
        <v>926</v>
      </c>
      <c r="G57" s="5" t="s">
        <v>21</v>
      </c>
      <c r="H57" s="5" t="s">
        <v>18</v>
      </c>
    </row>
    <row r="58" spans="1:11">
      <c r="A58" s="5">
        <v>2001</v>
      </c>
      <c r="D58" s="5" t="s">
        <v>75</v>
      </c>
      <c r="E58" s="5" t="s">
        <v>76</v>
      </c>
      <c r="F58" s="5">
        <v>3350</v>
      </c>
      <c r="G58" s="5" t="s">
        <v>21</v>
      </c>
      <c r="H58" s="5" t="s">
        <v>18</v>
      </c>
      <c r="I58" s="5">
        <v>3</v>
      </c>
      <c r="J58" s="5">
        <v>1</v>
      </c>
    </row>
    <row r="59" spans="1:11">
      <c r="A59" s="5">
        <v>2001</v>
      </c>
      <c r="D59" s="5" t="s">
        <v>75</v>
      </c>
      <c r="E59" s="5" t="s">
        <v>76</v>
      </c>
      <c r="F59" s="5">
        <v>3350</v>
      </c>
      <c r="G59" s="5" t="s">
        <v>21</v>
      </c>
      <c r="H59" s="5" t="s">
        <v>18</v>
      </c>
      <c r="I59" s="5">
        <v>2</v>
      </c>
    </row>
    <row r="60" spans="1:11">
      <c r="A60" s="5">
        <v>2000</v>
      </c>
      <c r="D60" s="5" t="s">
        <v>24</v>
      </c>
      <c r="E60" s="5" t="s">
        <v>25</v>
      </c>
      <c r="F60" s="5">
        <v>1222</v>
      </c>
      <c r="G60" s="5" t="s">
        <v>26</v>
      </c>
      <c r="H60" s="5" t="s">
        <v>18</v>
      </c>
      <c r="J60" s="5">
        <v>2</v>
      </c>
    </row>
    <row r="61" spans="1:11">
      <c r="A61" s="5">
        <v>2000</v>
      </c>
      <c r="B61" s="5" t="s">
        <v>55</v>
      </c>
      <c r="C61" s="5" t="s">
        <v>56</v>
      </c>
      <c r="D61" s="5" t="s">
        <v>78</v>
      </c>
      <c r="E61" s="5" t="s">
        <v>16</v>
      </c>
      <c r="F61" s="5">
        <v>815</v>
      </c>
      <c r="G61" s="5" t="s">
        <v>21</v>
      </c>
      <c r="H61" s="5" t="s">
        <v>18</v>
      </c>
      <c r="I61" s="5">
        <v>2</v>
      </c>
    </row>
    <row r="62" spans="1:11">
      <c r="A62" s="5">
        <v>1999</v>
      </c>
      <c r="B62" s="5" t="s">
        <v>55</v>
      </c>
      <c r="D62" s="5" t="s">
        <v>69</v>
      </c>
      <c r="E62" s="5" t="s">
        <v>70</v>
      </c>
      <c r="F62" s="5">
        <v>915</v>
      </c>
      <c r="G62" s="5" t="s">
        <v>21</v>
      </c>
      <c r="H62" s="5" t="s">
        <v>18</v>
      </c>
      <c r="I62" s="5">
        <v>3</v>
      </c>
    </row>
    <row r="63" spans="1:11">
      <c r="A63" s="5">
        <v>1999</v>
      </c>
      <c r="D63" s="5" t="s">
        <v>79</v>
      </c>
      <c r="E63" s="5" t="s">
        <v>54</v>
      </c>
      <c r="F63" s="5">
        <v>3763</v>
      </c>
      <c r="G63" s="5" t="s">
        <v>21</v>
      </c>
      <c r="H63" s="5" t="s">
        <v>18</v>
      </c>
      <c r="I63" s="5">
        <v>2</v>
      </c>
    </row>
    <row r="64" spans="1:11">
      <c r="A64" s="5">
        <v>1999</v>
      </c>
      <c r="D64" s="5" t="s">
        <v>80</v>
      </c>
      <c r="E64" s="5" t="s">
        <v>37</v>
      </c>
      <c r="F64" s="5">
        <v>3283</v>
      </c>
      <c r="G64" s="5" t="s">
        <v>21</v>
      </c>
      <c r="H64" s="5" t="s">
        <v>18</v>
      </c>
      <c r="I64" s="5">
        <v>4</v>
      </c>
    </row>
    <row r="65" spans="1:13">
      <c r="A65" s="5">
        <v>1998</v>
      </c>
      <c r="D65" s="5" t="s">
        <v>24</v>
      </c>
      <c r="E65" s="5" t="s">
        <v>25</v>
      </c>
      <c r="F65" s="5">
        <v>1222</v>
      </c>
      <c r="G65" s="5" t="s">
        <v>26</v>
      </c>
      <c r="H65" s="5" t="s">
        <v>18</v>
      </c>
      <c r="J65" s="5">
        <v>1</v>
      </c>
    </row>
    <row r="66" spans="1:13">
      <c r="A66" s="5">
        <v>1997</v>
      </c>
      <c r="D66" s="5" t="s">
        <v>69</v>
      </c>
      <c r="E66" s="5" t="s">
        <v>70</v>
      </c>
      <c r="F66" s="5">
        <v>915</v>
      </c>
      <c r="G66" s="5" t="s">
        <v>21</v>
      </c>
      <c r="H66" s="5" t="s">
        <v>18</v>
      </c>
      <c r="I66" s="5">
        <v>3</v>
      </c>
      <c r="J66" s="5">
        <v>22</v>
      </c>
    </row>
    <row r="67" spans="1:13">
      <c r="A67" s="5">
        <v>1997</v>
      </c>
      <c r="D67" s="5" t="s">
        <v>44</v>
      </c>
      <c r="E67" s="5" t="s">
        <v>20</v>
      </c>
      <c r="F67" s="5">
        <v>1784</v>
      </c>
      <c r="G67" s="5" t="s">
        <v>21</v>
      </c>
      <c r="H67" s="5" t="s">
        <v>18</v>
      </c>
      <c r="I67" s="5">
        <v>1</v>
      </c>
      <c r="J67" s="5">
        <v>3</v>
      </c>
    </row>
    <row r="68" spans="1:13">
      <c r="A68" s="5">
        <v>1997</v>
      </c>
      <c r="D68" s="5" t="s">
        <v>69</v>
      </c>
      <c r="E68" s="5" t="s">
        <v>70</v>
      </c>
      <c r="F68" s="5">
        <v>915</v>
      </c>
      <c r="G68" s="5" t="s">
        <v>21</v>
      </c>
      <c r="H68" s="5" t="s">
        <v>18</v>
      </c>
      <c r="I68" s="5">
        <v>3</v>
      </c>
      <c r="J68" s="5">
        <v>2</v>
      </c>
    </row>
    <row r="69" spans="1:13">
      <c r="A69" s="5">
        <v>1997</v>
      </c>
      <c r="B69" s="5" t="s">
        <v>55</v>
      </c>
      <c r="D69" s="5" t="s">
        <v>69</v>
      </c>
      <c r="E69" s="5" t="s">
        <v>70</v>
      </c>
      <c r="F69" s="5">
        <v>915</v>
      </c>
      <c r="G69" s="5" t="s">
        <v>21</v>
      </c>
      <c r="H69" s="5" t="s">
        <v>18</v>
      </c>
    </row>
    <row r="70" spans="1:13">
      <c r="A70" s="5">
        <v>1996</v>
      </c>
      <c r="D70" s="5" t="s">
        <v>81</v>
      </c>
      <c r="E70" s="5" t="s">
        <v>82</v>
      </c>
      <c r="F70" s="5">
        <v>5426</v>
      </c>
      <c r="G70" s="5" t="s">
        <v>21</v>
      </c>
      <c r="H70" s="5" t="s">
        <v>18</v>
      </c>
      <c r="I70" s="5">
        <v>3</v>
      </c>
      <c r="J70" s="5">
        <v>5</v>
      </c>
    </row>
    <row r="71" spans="1:13">
      <c r="A71" s="5">
        <v>1996</v>
      </c>
      <c r="D71" s="5" t="s">
        <v>83</v>
      </c>
      <c r="E71" s="5" t="s">
        <v>20</v>
      </c>
      <c r="F71" s="5">
        <v>3676</v>
      </c>
      <c r="G71" s="5" t="s">
        <v>21</v>
      </c>
      <c r="H71" s="5" t="s">
        <v>18</v>
      </c>
      <c r="I71" s="5">
        <v>2</v>
      </c>
      <c r="J71" s="5">
        <v>1</v>
      </c>
    </row>
    <row r="72" spans="1:13">
      <c r="A72" s="5">
        <v>1996</v>
      </c>
      <c r="B72" s="5" t="s">
        <v>55</v>
      </c>
      <c r="D72" s="5" t="s">
        <v>84</v>
      </c>
      <c r="E72" s="5" t="s">
        <v>37</v>
      </c>
      <c r="F72" s="5">
        <v>1536</v>
      </c>
      <c r="G72" s="5" t="s">
        <v>21</v>
      </c>
      <c r="H72" s="5" t="s">
        <v>18</v>
      </c>
      <c r="I72" s="5">
        <v>2</v>
      </c>
    </row>
    <row r="73" spans="1:13">
      <c r="A73" s="5">
        <v>1996</v>
      </c>
      <c r="D73" s="5" t="s">
        <v>85</v>
      </c>
      <c r="E73" s="5" t="s">
        <v>50</v>
      </c>
      <c r="F73" s="5">
        <v>1725</v>
      </c>
      <c r="G73" s="5" t="s">
        <v>63</v>
      </c>
      <c r="H73" s="5" t="s">
        <v>18</v>
      </c>
      <c r="I73" s="5">
        <v>3</v>
      </c>
    </row>
    <row r="74" spans="1:13">
      <c r="A74" s="5">
        <v>1995</v>
      </c>
      <c r="D74" s="5" t="s">
        <v>27</v>
      </c>
      <c r="E74" s="5" t="s">
        <v>28</v>
      </c>
      <c r="F74" s="5">
        <v>2829</v>
      </c>
      <c r="G74" s="5" t="s">
        <v>21</v>
      </c>
      <c r="H74" s="5" t="s">
        <v>18</v>
      </c>
      <c r="I74" s="5">
        <v>2</v>
      </c>
      <c r="K74" s="5">
        <v>20</v>
      </c>
      <c r="M74" s="5">
        <v>10</v>
      </c>
    </row>
    <row r="75" spans="1:13">
      <c r="A75" s="5">
        <v>1994</v>
      </c>
      <c r="D75" s="5" t="s">
        <v>32</v>
      </c>
      <c r="E75" s="5" t="s">
        <v>20</v>
      </c>
      <c r="F75" s="5">
        <v>2947</v>
      </c>
      <c r="G75" s="5" t="s">
        <v>21</v>
      </c>
      <c r="H75" s="5" t="s">
        <v>18</v>
      </c>
      <c r="I75" s="5">
        <v>3</v>
      </c>
      <c r="J75" s="5">
        <v>60</v>
      </c>
    </row>
    <row r="76" spans="1:13">
      <c r="A76" s="5">
        <v>1994</v>
      </c>
      <c r="B76" s="5" t="s">
        <v>55</v>
      </c>
      <c r="D76" s="5" t="s">
        <v>86</v>
      </c>
      <c r="E76" s="5" t="s">
        <v>87</v>
      </c>
      <c r="F76" s="5">
        <v>688</v>
      </c>
      <c r="G76" s="5" t="s">
        <v>88</v>
      </c>
      <c r="H76" s="5" t="s">
        <v>18</v>
      </c>
      <c r="I76" s="5">
        <v>3</v>
      </c>
      <c r="J76" s="5">
        <v>4</v>
      </c>
      <c r="L76" s="5">
        <v>35</v>
      </c>
    </row>
    <row r="77" spans="1:13">
      <c r="A77" s="5">
        <v>1994</v>
      </c>
      <c r="D77" s="5" t="s">
        <v>89</v>
      </c>
      <c r="E77" s="5" t="s">
        <v>90</v>
      </c>
      <c r="F77" s="5">
        <v>361</v>
      </c>
      <c r="G77" s="5" t="s">
        <v>21</v>
      </c>
      <c r="H77" s="5" t="s">
        <v>18</v>
      </c>
      <c r="I77" s="5">
        <v>3</v>
      </c>
      <c r="J77" s="5">
        <v>3</v>
      </c>
    </row>
    <row r="78" spans="1:13">
      <c r="A78" s="5">
        <v>1994</v>
      </c>
      <c r="D78" s="5" t="s">
        <v>91</v>
      </c>
      <c r="E78" s="5" t="s">
        <v>20</v>
      </c>
      <c r="F78" s="5">
        <v>2891</v>
      </c>
      <c r="G78" s="5" t="s">
        <v>17</v>
      </c>
      <c r="H78" s="5" t="s">
        <v>18</v>
      </c>
      <c r="I78" s="5">
        <v>2</v>
      </c>
      <c r="J78" s="5">
        <v>1</v>
      </c>
      <c r="K78" s="5">
        <v>5</v>
      </c>
    </row>
    <row r="79" spans="1:13">
      <c r="A79" s="5">
        <v>1993</v>
      </c>
      <c r="D79" s="5" t="s">
        <v>29</v>
      </c>
      <c r="E79" s="5" t="s">
        <v>30</v>
      </c>
      <c r="F79" s="5">
        <v>2462</v>
      </c>
      <c r="G79" s="5" t="s">
        <v>21</v>
      </c>
      <c r="H79" s="5" t="s">
        <v>18</v>
      </c>
      <c r="I79" s="5">
        <v>2</v>
      </c>
      <c r="J79" s="5">
        <v>75</v>
      </c>
    </row>
    <row r="80" spans="1:13">
      <c r="A80" s="5">
        <v>1993</v>
      </c>
      <c r="D80" s="5" t="s">
        <v>92</v>
      </c>
      <c r="E80" s="5" t="s">
        <v>61</v>
      </c>
      <c r="F80" s="5">
        <v>4276</v>
      </c>
      <c r="G80" s="5" t="s">
        <v>17</v>
      </c>
      <c r="H80" s="5" t="s">
        <v>18</v>
      </c>
      <c r="I80" s="5">
        <v>2</v>
      </c>
      <c r="J80" s="5">
        <v>9</v>
      </c>
    </row>
    <row r="81" spans="1:12">
      <c r="A81" s="5">
        <v>1993</v>
      </c>
      <c r="D81" s="5" t="s">
        <v>24</v>
      </c>
      <c r="E81" s="5" t="s">
        <v>25</v>
      </c>
      <c r="F81" s="5">
        <v>1222</v>
      </c>
      <c r="G81" s="5" t="s">
        <v>26</v>
      </c>
      <c r="H81" s="5" t="s">
        <v>18</v>
      </c>
      <c r="I81" s="5">
        <v>0</v>
      </c>
      <c r="J81" s="5">
        <v>1</v>
      </c>
      <c r="K81" s="5">
        <v>22</v>
      </c>
    </row>
    <row r="82" spans="1:12">
      <c r="A82" s="5">
        <v>1993</v>
      </c>
      <c r="D82" s="5" t="s">
        <v>93</v>
      </c>
      <c r="E82" s="5" t="s">
        <v>20</v>
      </c>
      <c r="F82" s="5">
        <v>813</v>
      </c>
      <c r="G82" s="5" t="s">
        <v>63</v>
      </c>
      <c r="H82" s="5" t="s">
        <v>18</v>
      </c>
      <c r="I82" s="5">
        <v>1</v>
      </c>
      <c r="J82" s="5">
        <v>1</v>
      </c>
      <c r="K82" s="5">
        <v>5</v>
      </c>
    </row>
    <row r="83" spans="1:12">
      <c r="A83" s="5">
        <v>1993</v>
      </c>
      <c r="D83" s="5" t="s">
        <v>94</v>
      </c>
      <c r="E83" s="5" t="s">
        <v>16</v>
      </c>
      <c r="F83" s="5">
        <v>1500</v>
      </c>
      <c r="G83" s="5" t="s">
        <v>17</v>
      </c>
      <c r="H83" s="5" t="s">
        <v>18</v>
      </c>
      <c r="I83" s="5">
        <v>1</v>
      </c>
      <c r="J83" s="5">
        <v>1</v>
      </c>
    </row>
    <row r="84" spans="1:12">
      <c r="A84" s="5">
        <v>1992</v>
      </c>
      <c r="D84" s="5" t="s">
        <v>44</v>
      </c>
      <c r="E84" s="5" t="s">
        <v>20</v>
      </c>
      <c r="F84" s="5">
        <v>1784</v>
      </c>
      <c r="G84" s="5" t="s">
        <v>21</v>
      </c>
      <c r="H84" s="5" t="s">
        <v>18</v>
      </c>
      <c r="I84" s="5">
        <v>1</v>
      </c>
      <c r="J84" s="5">
        <v>6</v>
      </c>
    </row>
    <row r="85" spans="1:12">
      <c r="A85" s="5">
        <v>1992</v>
      </c>
      <c r="D85" s="5" t="s">
        <v>95</v>
      </c>
      <c r="E85" s="5" t="s">
        <v>30</v>
      </c>
      <c r="F85" s="5">
        <v>1486</v>
      </c>
      <c r="G85" s="5" t="s">
        <v>21</v>
      </c>
      <c r="H85" s="5" t="s">
        <v>18</v>
      </c>
      <c r="I85" s="5">
        <v>1</v>
      </c>
      <c r="J85" s="5">
        <v>6</v>
      </c>
    </row>
    <row r="86" spans="1:12">
      <c r="A86" s="5">
        <v>1992</v>
      </c>
      <c r="D86" s="5" t="s">
        <v>96</v>
      </c>
      <c r="E86" s="5" t="s">
        <v>97</v>
      </c>
      <c r="F86" s="5">
        <v>728</v>
      </c>
      <c r="G86" s="5" t="s">
        <v>98</v>
      </c>
      <c r="H86" s="5" t="s">
        <v>18</v>
      </c>
      <c r="I86" s="5">
        <v>3</v>
      </c>
      <c r="J86" s="5">
        <v>2</v>
      </c>
    </row>
    <row r="87" spans="1:12">
      <c r="A87" s="5">
        <v>1992</v>
      </c>
      <c r="D87" s="5" t="s">
        <v>99</v>
      </c>
      <c r="E87" s="5" t="s">
        <v>25</v>
      </c>
      <c r="F87" s="5">
        <v>3374</v>
      </c>
      <c r="G87" s="5" t="s">
        <v>21</v>
      </c>
      <c r="H87" s="5" t="s">
        <v>18</v>
      </c>
      <c r="I87" s="5">
        <v>3</v>
      </c>
      <c r="L87" s="5">
        <v>2</v>
      </c>
    </row>
    <row r="88" spans="1:12">
      <c r="A88" s="5">
        <v>1991</v>
      </c>
      <c r="C88" s="5" t="s">
        <v>56</v>
      </c>
      <c r="D88" s="5" t="s">
        <v>95</v>
      </c>
      <c r="E88" s="5" t="s">
        <v>30</v>
      </c>
      <c r="F88" s="5">
        <v>1486</v>
      </c>
      <c r="G88" s="5" t="s">
        <v>21</v>
      </c>
      <c r="H88" s="5" t="s">
        <v>18</v>
      </c>
      <c r="I88" s="5">
        <v>6</v>
      </c>
      <c r="J88" s="5">
        <v>450</v>
      </c>
      <c r="K88" s="5">
        <v>4</v>
      </c>
    </row>
    <row r="89" spans="1:12">
      <c r="A89" s="5">
        <v>1991</v>
      </c>
      <c r="D89" s="5" t="s">
        <v>42</v>
      </c>
      <c r="E89" s="5" t="s">
        <v>20</v>
      </c>
      <c r="F89" s="5">
        <v>1580</v>
      </c>
      <c r="G89" s="5" t="s">
        <v>21</v>
      </c>
      <c r="H89" s="5" t="s">
        <v>18</v>
      </c>
      <c r="I89" s="5">
        <v>1</v>
      </c>
      <c r="J89" s="5">
        <v>1</v>
      </c>
    </row>
    <row r="90" spans="1:12">
      <c r="A90" s="5">
        <v>1991</v>
      </c>
      <c r="D90" s="5" t="s">
        <v>75</v>
      </c>
      <c r="E90" s="5" t="s">
        <v>76</v>
      </c>
      <c r="F90" s="5">
        <v>3350</v>
      </c>
      <c r="G90" s="5" t="s">
        <v>21</v>
      </c>
      <c r="H90" s="5" t="s">
        <v>18</v>
      </c>
      <c r="I90" s="5">
        <v>2</v>
      </c>
      <c r="L90" s="5">
        <v>2.5</v>
      </c>
    </row>
    <row r="91" spans="1:12">
      <c r="A91" s="5">
        <v>1991</v>
      </c>
      <c r="D91" s="5" t="s">
        <v>71</v>
      </c>
      <c r="E91" s="5" t="s">
        <v>72</v>
      </c>
      <c r="F91" s="5">
        <v>2361</v>
      </c>
      <c r="G91" s="5" t="s">
        <v>26</v>
      </c>
      <c r="H91" s="5" t="s">
        <v>18</v>
      </c>
      <c r="I91" s="5">
        <v>2</v>
      </c>
    </row>
    <row r="92" spans="1:12">
      <c r="A92" s="5">
        <v>1991</v>
      </c>
      <c r="D92" s="5" t="s">
        <v>100</v>
      </c>
      <c r="E92" s="5" t="s">
        <v>48</v>
      </c>
      <c r="F92" s="5">
        <v>1905</v>
      </c>
      <c r="G92" s="5" t="s">
        <v>21</v>
      </c>
      <c r="H92" s="5" t="s">
        <v>18</v>
      </c>
      <c r="I92" s="5">
        <v>5</v>
      </c>
    </row>
    <row r="93" spans="1:12">
      <c r="A93" s="5">
        <v>1990</v>
      </c>
      <c r="D93" s="5" t="s">
        <v>94</v>
      </c>
      <c r="E93" s="5" t="s">
        <v>16</v>
      </c>
      <c r="F93" s="5">
        <v>1500</v>
      </c>
      <c r="G93" s="5" t="s">
        <v>17</v>
      </c>
      <c r="H93" s="5" t="s">
        <v>18</v>
      </c>
      <c r="I93" s="5">
        <v>1</v>
      </c>
      <c r="J93" s="5">
        <v>43</v>
      </c>
    </row>
    <row r="94" spans="1:12">
      <c r="A94" s="5">
        <v>1990</v>
      </c>
      <c r="D94" s="5" t="s">
        <v>23</v>
      </c>
      <c r="E94" s="5" t="s">
        <v>20</v>
      </c>
      <c r="F94" s="5">
        <v>1731</v>
      </c>
      <c r="G94" s="5" t="s">
        <v>21</v>
      </c>
      <c r="H94" s="5" t="s">
        <v>18</v>
      </c>
      <c r="I94" s="5">
        <v>4</v>
      </c>
      <c r="J94" s="5">
        <v>32</v>
      </c>
    </row>
    <row r="95" spans="1:12">
      <c r="A95" s="5">
        <v>1990</v>
      </c>
      <c r="D95" s="5" t="s">
        <v>101</v>
      </c>
      <c r="E95" s="5" t="s">
        <v>54</v>
      </c>
      <c r="F95" s="5">
        <v>3772</v>
      </c>
      <c r="G95" s="5" t="s">
        <v>21</v>
      </c>
      <c r="H95" s="5" t="s">
        <v>18</v>
      </c>
      <c r="I95" s="5">
        <v>3</v>
      </c>
      <c r="J95" s="5">
        <v>4</v>
      </c>
    </row>
    <row r="96" spans="1:12">
      <c r="A96" s="5">
        <v>1990</v>
      </c>
      <c r="D96" s="5" t="s">
        <v>80</v>
      </c>
      <c r="E96" s="5" t="s">
        <v>37</v>
      </c>
      <c r="F96" s="5">
        <v>3283</v>
      </c>
      <c r="G96" s="5" t="s">
        <v>21</v>
      </c>
      <c r="H96" s="5" t="s">
        <v>18</v>
      </c>
      <c r="I96" s="5">
        <v>3</v>
      </c>
    </row>
    <row r="97" spans="1:13">
      <c r="A97" s="5">
        <v>1990</v>
      </c>
      <c r="D97" s="5" t="s">
        <v>102</v>
      </c>
      <c r="E97" s="5" t="s">
        <v>34</v>
      </c>
      <c r="F97" s="5">
        <v>5967</v>
      </c>
      <c r="G97" s="5" t="s">
        <v>21</v>
      </c>
      <c r="H97" s="5" t="s">
        <v>18</v>
      </c>
      <c r="I97" s="5">
        <v>3</v>
      </c>
    </row>
    <row r="98" spans="1:13">
      <c r="A98" s="5">
        <v>1988</v>
      </c>
      <c r="D98" s="5" t="s">
        <v>103</v>
      </c>
      <c r="E98" s="5" t="s">
        <v>104</v>
      </c>
      <c r="F98" s="5">
        <v>640</v>
      </c>
      <c r="G98" s="5" t="s">
        <v>63</v>
      </c>
      <c r="H98" s="5" t="s">
        <v>18</v>
      </c>
      <c r="I98" s="5">
        <v>3</v>
      </c>
      <c r="J98" s="5">
        <v>4</v>
      </c>
    </row>
    <row r="99" spans="1:13">
      <c r="A99" s="5">
        <v>1988</v>
      </c>
      <c r="D99" s="5" t="s">
        <v>105</v>
      </c>
      <c r="E99" s="5" t="s">
        <v>106</v>
      </c>
      <c r="F99" s="5">
        <v>1657</v>
      </c>
      <c r="G99" s="5" t="s">
        <v>21</v>
      </c>
      <c r="H99" s="5" t="s">
        <v>18</v>
      </c>
      <c r="I99" s="5">
        <v>3</v>
      </c>
      <c r="J99" s="5">
        <v>1</v>
      </c>
    </row>
    <row r="100" spans="1:13">
      <c r="A100" s="5">
        <v>1988</v>
      </c>
      <c r="D100" s="5" t="s">
        <v>107</v>
      </c>
      <c r="E100" s="5" t="s">
        <v>48</v>
      </c>
      <c r="F100" s="5">
        <v>2865</v>
      </c>
      <c r="G100" s="5" t="s">
        <v>21</v>
      </c>
      <c r="H100" s="5" t="s">
        <v>18</v>
      </c>
      <c r="I100" s="5">
        <v>3</v>
      </c>
      <c r="J100" s="5">
        <v>1</v>
      </c>
    </row>
    <row r="101" spans="1:13">
      <c r="A101" s="5">
        <v>1987</v>
      </c>
      <c r="D101" s="5" t="s">
        <v>75</v>
      </c>
      <c r="E101" s="5" t="s">
        <v>76</v>
      </c>
      <c r="F101" s="5">
        <v>3350</v>
      </c>
      <c r="G101" s="5" t="s">
        <v>21</v>
      </c>
      <c r="H101" s="5" t="s">
        <v>18</v>
      </c>
      <c r="I101" s="5">
        <v>2</v>
      </c>
      <c r="J101" s="5">
        <v>2</v>
      </c>
      <c r="K101" s="5">
        <v>7</v>
      </c>
    </row>
    <row r="102" spans="1:13">
      <c r="A102" s="5">
        <v>1987</v>
      </c>
      <c r="D102" s="5" t="s">
        <v>53</v>
      </c>
      <c r="E102" s="5" t="s">
        <v>54</v>
      </c>
      <c r="F102" s="5">
        <v>2552</v>
      </c>
      <c r="G102" s="5" t="s">
        <v>17</v>
      </c>
      <c r="H102" s="5" t="s">
        <v>18</v>
      </c>
      <c r="I102" s="5">
        <v>3</v>
      </c>
      <c r="K102" s="5">
        <v>15</v>
      </c>
      <c r="M102" s="5">
        <v>63</v>
      </c>
    </row>
    <row r="103" spans="1:13">
      <c r="A103" s="5">
        <v>1987</v>
      </c>
      <c r="C103" s="5" t="s">
        <v>56</v>
      </c>
      <c r="D103" s="5" t="s">
        <v>108</v>
      </c>
      <c r="E103" s="5" t="s">
        <v>20</v>
      </c>
      <c r="F103" s="5">
        <v>862</v>
      </c>
      <c r="G103" s="5" t="s">
        <v>17</v>
      </c>
      <c r="H103" s="5" t="s">
        <v>18</v>
      </c>
    </row>
    <row r="104" spans="1:13">
      <c r="A104" s="5">
        <v>1986</v>
      </c>
      <c r="D104" s="5" t="s">
        <v>109</v>
      </c>
      <c r="E104" s="5" t="s">
        <v>110</v>
      </c>
      <c r="F104" s="5">
        <v>3011</v>
      </c>
      <c r="G104" s="5" t="s">
        <v>111</v>
      </c>
      <c r="H104" s="5" t="s">
        <v>112</v>
      </c>
      <c r="I104" s="5">
        <v>3</v>
      </c>
      <c r="J104" s="5">
        <v>1700</v>
      </c>
      <c r="K104" s="5">
        <v>300</v>
      </c>
    </row>
    <row r="105" spans="1:13">
      <c r="A105" s="5">
        <v>1986</v>
      </c>
      <c r="D105" s="5" t="s">
        <v>77</v>
      </c>
      <c r="E105" s="5" t="s">
        <v>76</v>
      </c>
      <c r="F105" s="5">
        <v>926</v>
      </c>
      <c r="G105" s="5" t="s">
        <v>21</v>
      </c>
      <c r="H105" s="5" t="s">
        <v>18</v>
      </c>
      <c r="I105" s="5">
        <v>2</v>
      </c>
      <c r="J105" s="5">
        <v>1</v>
      </c>
    </row>
    <row r="106" spans="1:13">
      <c r="A106" s="5">
        <v>1986</v>
      </c>
      <c r="D106" s="5" t="s">
        <v>32</v>
      </c>
      <c r="E106" s="5" t="s">
        <v>20</v>
      </c>
      <c r="F106" s="5">
        <v>2947</v>
      </c>
      <c r="G106" s="5" t="s">
        <v>21</v>
      </c>
      <c r="H106" s="5" t="s">
        <v>18</v>
      </c>
      <c r="I106" s="5">
        <v>2</v>
      </c>
      <c r="J106" s="5">
        <v>1</v>
      </c>
    </row>
    <row r="107" spans="1:13">
      <c r="A107" s="5">
        <v>1986</v>
      </c>
      <c r="D107" s="5" t="s">
        <v>113</v>
      </c>
      <c r="E107" s="5" t="s">
        <v>16</v>
      </c>
      <c r="F107" s="5">
        <v>758</v>
      </c>
      <c r="G107" s="5" t="s">
        <v>21</v>
      </c>
      <c r="H107" s="5" t="s">
        <v>18</v>
      </c>
      <c r="I107" s="5">
        <v>3</v>
      </c>
      <c r="J107" s="5">
        <v>1</v>
      </c>
    </row>
    <row r="108" spans="1:13">
      <c r="A108" s="5">
        <v>1985</v>
      </c>
      <c r="D108" s="5" t="s">
        <v>114</v>
      </c>
      <c r="E108" s="5" t="s">
        <v>61</v>
      </c>
      <c r="F108" s="5">
        <v>5321</v>
      </c>
      <c r="G108" s="5" t="s">
        <v>21</v>
      </c>
      <c r="H108" s="5" t="s">
        <v>18</v>
      </c>
      <c r="I108" s="5">
        <v>3</v>
      </c>
      <c r="J108" s="5">
        <v>23080</v>
      </c>
      <c r="K108" s="5">
        <v>10000</v>
      </c>
    </row>
    <row r="109" spans="1:13">
      <c r="A109" s="5">
        <v>1984</v>
      </c>
      <c r="D109" s="5" t="s">
        <v>115</v>
      </c>
      <c r="E109" s="5" t="s">
        <v>116</v>
      </c>
      <c r="F109" s="5">
        <v>2009</v>
      </c>
      <c r="G109" s="5" t="s">
        <v>26</v>
      </c>
      <c r="H109" s="5" t="s">
        <v>22</v>
      </c>
      <c r="J109" s="5">
        <v>37</v>
      </c>
    </row>
    <row r="110" spans="1:13">
      <c r="A110" s="5">
        <v>1984</v>
      </c>
      <c r="D110" s="5" t="s">
        <v>29</v>
      </c>
      <c r="E110" s="5" t="s">
        <v>30</v>
      </c>
      <c r="F110" s="5">
        <v>2462</v>
      </c>
      <c r="G110" s="5" t="s">
        <v>21</v>
      </c>
      <c r="H110" s="5" t="s">
        <v>18</v>
      </c>
      <c r="I110" s="5">
        <v>3</v>
      </c>
      <c r="J110" s="5">
        <v>1</v>
      </c>
    </row>
    <row r="111" spans="1:13">
      <c r="A111" s="5">
        <v>1983</v>
      </c>
      <c r="D111" s="5" t="s">
        <v>117</v>
      </c>
      <c r="E111" s="5" t="s">
        <v>37</v>
      </c>
      <c r="F111" s="5">
        <v>4835</v>
      </c>
      <c r="G111" s="5" t="s">
        <v>21</v>
      </c>
      <c r="H111" s="5" t="s">
        <v>18</v>
      </c>
      <c r="I111" s="5">
        <v>2</v>
      </c>
      <c r="J111" s="5">
        <v>1</v>
      </c>
    </row>
    <row r="112" spans="1:13">
      <c r="A112" s="5">
        <v>1983</v>
      </c>
      <c r="D112" s="5" t="s">
        <v>118</v>
      </c>
      <c r="E112" s="5" t="s">
        <v>20</v>
      </c>
      <c r="F112" s="5">
        <v>507</v>
      </c>
      <c r="G112" s="5" t="s">
        <v>21</v>
      </c>
      <c r="H112" s="5" t="s">
        <v>18</v>
      </c>
      <c r="I112" s="5">
        <v>4</v>
      </c>
    </row>
    <row r="113" spans="1:12">
      <c r="A113" s="5">
        <v>1983</v>
      </c>
      <c r="B113" s="5" t="s">
        <v>55</v>
      </c>
      <c r="D113" s="5" t="s">
        <v>119</v>
      </c>
      <c r="E113" s="5" t="s">
        <v>20</v>
      </c>
      <c r="F113" s="5">
        <v>1018</v>
      </c>
      <c r="G113" s="5" t="s">
        <v>17</v>
      </c>
      <c r="H113" s="5" t="s">
        <v>18</v>
      </c>
      <c r="I113" s="5">
        <v>1</v>
      </c>
    </row>
    <row r="114" spans="1:12">
      <c r="A114" s="5">
        <v>1983</v>
      </c>
      <c r="C114" s="5" t="s">
        <v>56</v>
      </c>
      <c r="D114" s="5" t="s">
        <v>78</v>
      </c>
      <c r="E114" s="5" t="s">
        <v>16</v>
      </c>
      <c r="F114" s="5">
        <v>815</v>
      </c>
      <c r="G114" s="5" t="s">
        <v>21</v>
      </c>
      <c r="H114" s="5" t="s">
        <v>18</v>
      </c>
      <c r="I114" s="5">
        <v>3</v>
      </c>
    </row>
    <row r="115" spans="1:12">
      <c r="A115" s="5">
        <v>1982</v>
      </c>
      <c r="C115" s="5" t="s">
        <v>56</v>
      </c>
      <c r="D115" s="5" t="s">
        <v>120</v>
      </c>
      <c r="E115" s="5" t="s">
        <v>82</v>
      </c>
      <c r="F115" s="5">
        <v>1150</v>
      </c>
      <c r="G115" s="5" t="s">
        <v>121</v>
      </c>
      <c r="H115" s="5" t="s">
        <v>18</v>
      </c>
      <c r="I115" s="5">
        <v>5</v>
      </c>
      <c r="J115" s="5">
        <v>1879</v>
      </c>
      <c r="L115" s="5">
        <v>3.3</v>
      </c>
    </row>
    <row r="116" spans="1:12">
      <c r="A116" s="5">
        <v>1982</v>
      </c>
      <c r="D116" s="5" t="s">
        <v>122</v>
      </c>
      <c r="E116" s="5" t="s">
        <v>20</v>
      </c>
      <c r="F116" s="5">
        <v>2168</v>
      </c>
      <c r="G116" s="5" t="s">
        <v>21</v>
      </c>
      <c r="H116" s="5" t="s">
        <v>18</v>
      </c>
      <c r="I116" s="5">
        <v>4</v>
      </c>
      <c r="J116" s="5">
        <v>68</v>
      </c>
      <c r="L116" s="5">
        <v>15</v>
      </c>
    </row>
    <row r="117" spans="1:12">
      <c r="A117" s="5">
        <v>1982</v>
      </c>
      <c r="D117" s="5" t="s">
        <v>120</v>
      </c>
      <c r="E117" s="5" t="s">
        <v>82</v>
      </c>
      <c r="F117" s="5">
        <v>1150</v>
      </c>
      <c r="G117" s="5" t="s">
        <v>121</v>
      </c>
      <c r="H117" s="5" t="s">
        <v>18</v>
      </c>
      <c r="I117" s="5">
        <v>5</v>
      </c>
      <c r="J117" s="5">
        <v>33</v>
      </c>
    </row>
    <row r="118" spans="1:12">
      <c r="A118" s="5">
        <v>1982</v>
      </c>
      <c r="D118" s="5" t="s">
        <v>120</v>
      </c>
      <c r="E118" s="5" t="s">
        <v>82</v>
      </c>
      <c r="F118" s="5">
        <v>1150</v>
      </c>
      <c r="G118" s="5" t="s">
        <v>121</v>
      </c>
      <c r="H118" s="5" t="s">
        <v>18</v>
      </c>
      <c r="I118" s="5">
        <v>5</v>
      </c>
      <c r="J118" s="5">
        <v>1</v>
      </c>
    </row>
    <row r="119" spans="1:12">
      <c r="A119" s="5">
        <v>1981</v>
      </c>
      <c r="D119" s="5" t="s">
        <v>29</v>
      </c>
      <c r="E119" s="5" t="s">
        <v>30</v>
      </c>
      <c r="F119" s="5">
        <v>2462</v>
      </c>
      <c r="G119" s="5" t="s">
        <v>21</v>
      </c>
      <c r="H119" s="5" t="s">
        <v>18</v>
      </c>
      <c r="J119" s="5">
        <v>200</v>
      </c>
    </row>
    <row r="120" spans="1:12">
      <c r="A120" s="5">
        <v>1981</v>
      </c>
      <c r="D120" s="5" t="s">
        <v>75</v>
      </c>
      <c r="E120" s="5" t="s">
        <v>76</v>
      </c>
      <c r="F120" s="5">
        <v>3350</v>
      </c>
      <c r="G120" s="5" t="s">
        <v>21</v>
      </c>
      <c r="H120" s="5" t="s">
        <v>18</v>
      </c>
      <c r="I120" s="5">
        <v>2</v>
      </c>
      <c r="L120" s="5">
        <v>10</v>
      </c>
    </row>
    <row r="121" spans="1:12">
      <c r="A121" s="5">
        <v>1981</v>
      </c>
      <c r="D121" s="5" t="s">
        <v>123</v>
      </c>
      <c r="E121" s="5" t="s">
        <v>37</v>
      </c>
      <c r="F121" s="5">
        <v>2339</v>
      </c>
      <c r="G121" s="5" t="s">
        <v>21</v>
      </c>
      <c r="H121" s="5" t="s">
        <v>18</v>
      </c>
      <c r="I121" s="5">
        <v>2</v>
      </c>
    </row>
    <row r="122" spans="1:12">
      <c r="A122" s="5">
        <v>1981</v>
      </c>
      <c r="D122" s="5" t="s">
        <v>31</v>
      </c>
      <c r="E122" s="5" t="s">
        <v>20</v>
      </c>
      <c r="F122" s="5">
        <v>875</v>
      </c>
      <c r="G122" s="5" t="s">
        <v>21</v>
      </c>
      <c r="H122" s="5" t="s">
        <v>18</v>
      </c>
      <c r="I122" s="5">
        <v>2</v>
      </c>
    </row>
    <row r="123" spans="1:12">
      <c r="A123" s="5">
        <v>1980</v>
      </c>
      <c r="B123" s="5" t="s">
        <v>55</v>
      </c>
      <c r="C123" s="5" t="s">
        <v>56</v>
      </c>
      <c r="D123" s="5" t="s">
        <v>124</v>
      </c>
      <c r="E123" s="5" t="s">
        <v>25</v>
      </c>
      <c r="F123" s="5">
        <v>2549</v>
      </c>
      <c r="G123" s="5" t="s">
        <v>21</v>
      </c>
      <c r="H123" s="5" t="s">
        <v>18</v>
      </c>
      <c r="I123" s="5">
        <v>5</v>
      </c>
      <c r="J123" s="5">
        <v>57</v>
      </c>
      <c r="L123" s="5">
        <v>2000</v>
      </c>
    </row>
    <row r="124" spans="1:12">
      <c r="A124" s="5">
        <v>1980</v>
      </c>
      <c r="D124" s="5" t="s">
        <v>125</v>
      </c>
      <c r="E124" s="5" t="s">
        <v>50</v>
      </c>
      <c r="F124" s="5">
        <v>1491</v>
      </c>
      <c r="G124" s="5" t="s">
        <v>21</v>
      </c>
      <c r="H124" s="5" t="s">
        <v>18</v>
      </c>
      <c r="I124" s="5">
        <v>3</v>
      </c>
    </row>
    <row r="125" spans="1:12">
      <c r="A125" s="5">
        <v>1979</v>
      </c>
      <c r="D125" s="5" t="s">
        <v>126</v>
      </c>
      <c r="E125" s="5" t="s">
        <v>20</v>
      </c>
      <c r="F125" s="5">
        <v>2565</v>
      </c>
      <c r="G125" s="5" t="s">
        <v>17</v>
      </c>
      <c r="H125" s="5" t="s">
        <v>18</v>
      </c>
      <c r="I125" s="5">
        <v>1</v>
      </c>
      <c r="J125" s="5">
        <v>149</v>
      </c>
    </row>
    <row r="126" spans="1:12">
      <c r="A126" s="5">
        <v>1979</v>
      </c>
      <c r="D126" s="5" t="s">
        <v>75</v>
      </c>
      <c r="E126" s="5" t="s">
        <v>76</v>
      </c>
      <c r="F126" s="5">
        <v>3350</v>
      </c>
      <c r="G126" s="5" t="s">
        <v>21</v>
      </c>
      <c r="H126" s="5" t="s">
        <v>18</v>
      </c>
      <c r="I126" s="5">
        <v>2</v>
      </c>
      <c r="J126" s="5">
        <v>9</v>
      </c>
      <c r="K126" s="5">
        <v>23</v>
      </c>
    </row>
    <row r="127" spans="1:12">
      <c r="A127" s="5">
        <v>1979</v>
      </c>
      <c r="D127" s="5" t="s">
        <v>127</v>
      </c>
      <c r="E127" s="5" t="s">
        <v>16</v>
      </c>
      <c r="F127" s="5">
        <v>1592</v>
      </c>
      <c r="G127" s="5" t="s">
        <v>63</v>
      </c>
      <c r="H127" s="5" t="s">
        <v>18</v>
      </c>
      <c r="I127" s="5">
        <v>2</v>
      </c>
      <c r="J127" s="5">
        <v>3</v>
      </c>
      <c r="K127" s="5">
        <v>11</v>
      </c>
    </row>
    <row r="128" spans="1:12">
      <c r="A128" s="5">
        <v>1979</v>
      </c>
      <c r="D128" s="5" t="s">
        <v>128</v>
      </c>
      <c r="E128" s="5" t="s">
        <v>87</v>
      </c>
      <c r="F128" s="5">
        <v>1839</v>
      </c>
      <c r="G128" s="5" t="s">
        <v>21</v>
      </c>
      <c r="H128" s="5" t="s">
        <v>18</v>
      </c>
      <c r="I128" s="5">
        <v>2</v>
      </c>
      <c r="J128" s="5">
        <v>2</v>
      </c>
    </row>
    <row r="129" spans="1:13">
      <c r="A129" s="5">
        <v>1978</v>
      </c>
      <c r="D129" s="5" t="s">
        <v>129</v>
      </c>
      <c r="E129" s="5" t="s">
        <v>16</v>
      </c>
      <c r="F129" s="5">
        <v>731</v>
      </c>
      <c r="G129" s="5" t="s">
        <v>21</v>
      </c>
      <c r="H129" s="5" t="s">
        <v>18</v>
      </c>
      <c r="I129" s="5">
        <v>3</v>
      </c>
      <c r="J129" s="5">
        <v>3</v>
      </c>
      <c r="K129" s="5">
        <v>2</v>
      </c>
    </row>
    <row r="130" spans="1:13">
      <c r="A130" s="5">
        <v>1978</v>
      </c>
      <c r="D130" s="5" t="s">
        <v>101</v>
      </c>
      <c r="E130" s="5" t="s">
        <v>54</v>
      </c>
      <c r="F130" s="5">
        <v>3772</v>
      </c>
      <c r="G130" s="5" t="s">
        <v>21</v>
      </c>
      <c r="H130" s="5" t="s">
        <v>18</v>
      </c>
      <c r="I130" s="5">
        <v>3</v>
      </c>
      <c r="J130" s="5">
        <v>1</v>
      </c>
    </row>
    <row r="131" spans="1:13">
      <c r="A131" s="5">
        <v>1978</v>
      </c>
      <c r="D131" s="5" t="s">
        <v>41</v>
      </c>
      <c r="E131" s="5" t="s">
        <v>30</v>
      </c>
      <c r="F131" s="5">
        <v>1565</v>
      </c>
      <c r="G131" s="5" t="s">
        <v>21</v>
      </c>
      <c r="H131" s="5" t="s">
        <v>18</v>
      </c>
      <c r="I131" s="5">
        <v>2</v>
      </c>
    </row>
    <row r="132" spans="1:13">
      <c r="A132" s="5">
        <v>1977</v>
      </c>
      <c r="D132" s="5" t="s">
        <v>117</v>
      </c>
      <c r="E132" s="5" t="s">
        <v>37</v>
      </c>
      <c r="F132" s="5">
        <v>4835</v>
      </c>
      <c r="G132" s="5" t="s">
        <v>21</v>
      </c>
      <c r="H132" s="5" t="s">
        <v>18</v>
      </c>
      <c r="I132" s="5">
        <v>3</v>
      </c>
      <c r="J132" s="5">
        <v>1</v>
      </c>
    </row>
    <row r="133" spans="1:13">
      <c r="A133" s="5">
        <v>1977</v>
      </c>
      <c r="D133" s="5" t="s">
        <v>73</v>
      </c>
      <c r="E133" s="5" t="s">
        <v>74</v>
      </c>
      <c r="F133" s="5">
        <v>3470</v>
      </c>
      <c r="G133" s="5" t="s">
        <v>21</v>
      </c>
      <c r="H133" s="5" t="s">
        <v>18</v>
      </c>
      <c r="I133" s="5">
        <v>1</v>
      </c>
    </row>
    <row r="134" spans="1:13">
      <c r="A134" s="5">
        <v>1977</v>
      </c>
      <c r="D134" s="5" t="s">
        <v>71</v>
      </c>
      <c r="E134" s="5" t="s">
        <v>72</v>
      </c>
      <c r="F134" s="5">
        <v>2361</v>
      </c>
      <c r="G134" s="5" t="s">
        <v>26</v>
      </c>
      <c r="H134" s="5" t="s">
        <v>18</v>
      </c>
      <c r="I134" s="5">
        <v>0</v>
      </c>
    </row>
    <row r="135" spans="1:13">
      <c r="A135" s="5">
        <v>1977</v>
      </c>
      <c r="D135" s="5" t="s">
        <v>130</v>
      </c>
      <c r="E135" s="5" t="s">
        <v>50</v>
      </c>
      <c r="F135" s="5">
        <v>650</v>
      </c>
      <c r="G135" s="5" t="s">
        <v>63</v>
      </c>
      <c r="H135" s="5" t="s">
        <v>18</v>
      </c>
      <c r="I135" s="5">
        <v>1</v>
      </c>
    </row>
    <row r="136" spans="1:13">
      <c r="A136" s="5">
        <v>1976</v>
      </c>
      <c r="D136" s="5" t="s">
        <v>83</v>
      </c>
      <c r="E136" s="5" t="s">
        <v>20</v>
      </c>
      <c r="F136" s="5">
        <v>3676</v>
      </c>
      <c r="G136" s="5" t="s">
        <v>21</v>
      </c>
      <c r="H136" s="5" t="s">
        <v>18</v>
      </c>
      <c r="I136" s="5">
        <v>2</v>
      </c>
      <c r="J136" s="5">
        <v>119</v>
      </c>
    </row>
    <row r="137" spans="1:13">
      <c r="A137" s="5">
        <v>1976</v>
      </c>
      <c r="D137" s="5" t="s">
        <v>131</v>
      </c>
      <c r="E137" s="5" t="s">
        <v>46</v>
      </c>
      <c r="F137" s="5">
        <v>5230</v>
      </c>
      <c r="G137" s="5" t="s">
        <v>21</v>
      </c>
      <c r="H137" s="5" t="s">
        <v>18</v>
      </c>
      <c r="I137" s="5">
        <v>3</v>
      </c>
      <c r="J137" s="5">
        <v>2</v>
      </c>
      <c r="K137" s="5">
        <v>4</v>
      </c>
    </row>
    <row r="138" spans="1:13">
      <c r="A138" s="5">
        <v>1976</v>
      </c>
      <c r="D138" s="5" t="s">
        <v>44</v>
      </c>
      <c r="E138" s="5" t="s">
        <v>20</v>
      </c>
      <c r="F138" s="5">
        <v>1784</v>
      </c>
      <c r="G138" s="5" t="s">
        <v>21</v>
      </c>
      <c r="H138" s="5" t="s">
        <v>18</v>
      </c>
      <c r="I138" s="5">
        <v>2</v>
      </c>
      <c r="J138" s="5">
        <v>1</v>
      </c>
      <c r="K138" s="5">
        <v>1</v>
      </c>
      <c r="M138" s="5">
        <v>24</v>
      </c>
    </row>
    <row r="139" spans="1:13">
      <c r="A139" s="5">
        <v>1975</v>
      </c>
      <c r="D139" s="5" t="s">
        <v>91</v>
      </c>
      <c r="E139" s="5" t="s">
        <v>20</v>
      </c>
      <c r="F139" s="5">
        <v>2891</v>
      </c>
      <c r="G139" s="5" t="s">
        <v>17</v>
      </c>
      <c r="H139" s="5" t="s">
        <v>18</v>
      </c>
      <c r="I139" s="5">
        <v>2</v>
      </c>
      <c r="J139" s="5">
        <v>80</v>
      </c>
    </row>
    <row r="140" spans="1:13">
      <c r="A140" s="5">
        <v>1975</v>
      </c>
      <c r="D140" s="5" t="s">
        <v>105</v>
      </c>
      <c r="E140" s="5" t="s">
        <v>106</v>
      </c>
      <c r="F140" s="5">
        <v>1657</v>
      </c>
      <c r="G140" s="5" t="s">
        <v>21</v>
      </c>
      <c r="H140" s="5" t="s">
        <v>18</v>
      </c>
      <c r="I140" s="5">
        <v>3</v>
      </c>
      <c r="J140" s="5">
        <v>2</v>
      </c>
    </row>
    <row r="141" spans="1:13">
      <c r="A141" s="5">
        <v>1975</v>
      </c>
      <c r="B141" s="5" t="s">
        <v>55</v>
      </c>
      <c r="C141" s="5" t="s">
        <v>56</v>
      </c>
      <c r="D141" s="5" t="s">
        <v>24</v>
      </c>
      <c r="E141" s="5" t="s">
        <v>25</v>
      </c>
      <c r="F141" s="5">
        <v>1222</v>
      </c>
      <c r="G141" s="5" t="s">
        <v>26</v>
      </c>
      <c r="H141" s="5" t="s">
        <v>18</v>
      </c>
      <c r="I141" s="5">
        <v>0</v>
      </c>
    </row>
    <row r="142" spans="1:13">
      <c r="A142" s="5">
        <v>1974</v>
      </c>
      <c r="D142" s="5" t="s">
        <v>35</v>
      </c>
      <c r="E142" s="5" t="s">
        <v>16</v>
      </c>
      <c r="F142" s="5">
        <v>1117</v>
      </c>
      <c r="G142" s="5" t="s">
        <v>21</v>
      </c>
      <c r="H142" s="5" t="s">
        <v>18</v>
      </c>
      <c r="I142" s="5">
        <v>3</v>
      </c>
      <c r="J142" s="5">
        <v>5</v>
      </c>
    </row>
    <row r="143" spans="1:13">
      <c r="A143" s="5">
        <v>1974</v>
      </c>
      <c r="D143" s="5" t="s">
        <v>44</v>
      </c>
      <c r="E143" s="5" t="s">
        <v>20</v>
      </c>
      <c r="F143" s="5">
        <v>1784</v>
      </c>
      <c r="G143" s="5" t="s">
        <v>21</v>
      </c>
      <c r="H143" s="5" t="s">
        <v>18</v>
      </c>
      <c r="I143" s="5">
        <v>3</v>
      </c>
      <c r="J143" s="5">
        <v>4</v>
      </c>
    </row>
    <row r="144" spans="1:13">
      <c r="A144" s="5">
        <v>1974</v>
      </c>
      <c r="D144" s="5" t="s">
        <v>35</v>
      </c>
      <c r="E144" s="5" t="s">
        <v>16</v>
      </c>
      <c r="F144" s="5">
        <v>1117</v>
      </c>
      <c r="G144" s="5" t="s">
        <v>21</v>
      </c>
      <c r="H144" s="5" t="s">
        <v>18</v>
      </c>
      <c r="I144" s="5">
        <v>3</v>
      </c>
      <c r="J144" s="5">
        <v>3</v>
      </c>
    </row>
    <row r="145" spans="1:13">
      <c r="A145" s="5">
        <v>1974</v>
      </c>
      <c r="D145" s="5" t="s">
        <v>132</v>
      </c>
      <c r="E145" s="5" t="s">
        <v>16</v>
      </c>
      <c r="F145" s="5">
        <v>2400</v>
      </c>
      <c r="G145" s="5" t="s">
        <v>133</v>
      </c>
      <c r="H145" s="5" t="s">
        <v>18</v>
      </c>
      <c r="I145" s="5">
        <v>2</v>
      </c>
      <c r="J145" s="5">
        <v>3</v>
      </c>
    </row>
    <row r="146" spans="1:13">
      <c r="A146" s="5">
        <v>1974</v>
      </c>
      <c r="D146" s="5" t="s">
        <v>79</v>
      </c>
      <c r="E146" s="5" t="s">
        <v>54</v>
      </c>
      <c r="F146" s="5">
        <v>3763</v>
      </c>
      <c r="G146" s="5" t="s">
        <v>21</v>
      </c>
      <c r="H146" s="5" t="s">
        <v>18</v>
      </c>
      <c r="I146" s="5">
        <v>4</v>
      </c>
    </row>
    <row r="147" spans="1:13">
      <c r="A147" s="5">
        <v>1974</v>
      </c>
      <c r="B147" s="5" t="s">
        <v>55</v>
      </c>
      <c r="D147" s="5" t="s">
        <v>134</v>
      </c>
      <c r="E147" s="5" t="s">
        <v>87</v>
      </c>
      <c r="F147" s="5">
        <v>140</v>
      </c>
      <c r="G147" s="5" t="s">
        <v>21</v>
      </c>
      <c r="H147" s="5" t="s">
        <v>18</v>
      </c>
      <c r="I147" s="5">
        <v>1</v>
      </c>
    </row>
    <row r="148" spans="1:13">
      <c r="A148" s="5">
        <v>1973</v>
      </c>
      <c r="D148" s="5" t="s">
        <v>83</v>
      </c>
      <c r="E148" s="5" t="s">
        <v>20</v>
      </c>
      <c r="F148" s="5">
        <v>3676</v>
      </c>
      <c r="G148" s="5" t="s">
        <v>21</v>
      </c>
      <c r="H148" s="5" t="s">
        <v>18</v>
      </c>
      <c r="I148" s="5">
        <v>2</v>
      </c>
      <c r="J148" s="5">
        <v>12</v>
      </c>
    </row>
    <row r="149" spans="1:13">
      <c r="A149" s="5">
        <v>1973</v>
      </c>
      <c r="D149" s="5" t="s">
        <v>119</v>
      </c>
      <c r="E149" s="5" t="s">
        <v>20</v>
      </c>
      <c r="F149" s="5">
        <v>1018</v>
      </c>
      <c r="G149" s="5" t="s">
        <v>17</v>
      </c>
      <c r="H149" s="5" t="s">
        <v>18</v>
      </c>
      <c r="I149" s="5">
        <v>2</v>
      </c>
      <c r="J149" s="5">
        <v>2</v>
      </c>
    </row>
    <row r="150" spans="1:13">
      <c r="A150" s="5">
        <v>1973</v>
      </c>
      <c r="D150" s="5" t="s">
        <v>135</v>
      </c>
      <c r="E150" s="5" t="s">
        <v>50</v>
      </c>
      <c r="F150" s="5">
        <v>279</v>
      </c>
      <c r="G150" s="5" t="s">
        <v>136</v>
      </c>
      <c r="H150" s="5" t="s">
        <v>18</v>
      </c>
      <c r="I150" s="5">
        <v>3</v>
      </c>
      <c r="J150" s="5">
        <v>1</v>
      </c>
    </row>
    <row r="151" spans="1:13">
      <c r="A151" s="5">
        <v>1973</v>
      </c>
      <c r="D151" s="5" t="s">
        <v>31</v>
      </c>
      <c r="E151" s="5" t="s">
        <v>20</v>
      </c>
      <c r="F151" s="5">
        <v>875</v>
      </c>
      <c r="G151" s="5" t="s">
        <v>21</v>
      </c>
      <c r="H151" s="5" t="s">
        <v>18</v>
      </c>
      <c r="I151" s="5">
        <v>3</v>
      </c>
    </row>
    <row r="152" spans="1:13">
      <c r="A152" s="5">
        <v>1972</v>
      </c>
      <c r="D152" s="5" t="s">
        <v>137</v>
      </c>
      <c r="E152" s="5" t="s">
        <v>138</v>
      </c>
      <c r="F152" s="5">
        <v>2631</v>
      </c>
      <c r="G152" s="5" t="s">
        <v>26</v>
      </c>
      <c r="H152" s="5" t="s">
        <v>18</v>
      </c>
      <c r="I152" s="5">
        <v>2</v>
      </c>
      <c r="J152" s="5">
        <v>3</v>
      </c>
    </row>
    <row r="153" spans="1:13">
      <c r="A153" s="5">
        <v>1972</v>
      </c>
      <c r="B153" s="5" t="s">
        <v>55</v>
      </c>
      <c r="D153" s="5" t="s">
        <v>134</v>
      </c>
      <c r="E153" s="5" t="s">
        <v>87</v>
      </c>
      <c r="F153" s="5">
        <v>140</v>
      </c>
      <c r="G153" s="5" t="s">
        <v>21</v>
      </c>
      <c r="H153" s="5" t="s">
        <v>18</v>
      </c>
      <c r="I153" s="5">
        <v>1</v>
      </c>
    </row>
    <row r="154" spans="1:13">
      <c r="A154" s="5">
        <v>1971</v>
      </c>
      <c r="D154" s="5" t="s">
        <v>139</v>
      </c>
      <c r="E154" s="5" t="s">
        <v>48</v>
      </c>
      <c r="F154" s="5">
        <v>2847</v>
      </c>
      <c r="G154" s="5" t="s">
        <v>21</v>
      </c>
      <c r="H154" s="5" t="s">
        <v>18</v>
      </c>
      <c r="I154" s="5">
        <v>2</v>
      </c>
      <c r="J154" s="5">
        <v>15</v>
      </c>
    </row>
    <row r="155" spans="1:13">
      <c r="A155" s="5">
        <v>1971</v>
      </c>
      <c r="D155" s="5" t="s">
        <v>79</v>
      </c>
      <c r="E155" s="5" t="s">
        <v>54</v>
      </c>
      <c r="F155" s="5">
        <v>3763</v>
      </c>
      <c r="G155" s="5" t="s">
        <v>21</v>
      </c>
      <c r="H155" s="5" t="s">
        <v>18</v>
      </c>
      <c r="I155" s="5">
        <v>3</v>
      </c>
      <c r="J155" s="5">
        <v>10</v>
      </c>
    </row>
    <row r="156" spans="1:13">
      <c r="A156" s="5">
        <v>1971</v>
      </c>
      <c r="D156" s="5" t="s">
        <v>100</v>
      </c>
      <c r="E156" s="5" t="s">
        <v>48</v>
      </c>
      <c r="F156" s="5">
        <v>1905</v>
      </c>
      <c r="G156" s="5" t="s">
        <v>21</v>
      </c>
      <c r="H156" s="5" t="s">
        <v>18</v>
      </c>
      <c r="I156" s="5">
        <v>3</v>
      </c>
      <c r="J156" s="5">
        <v>3</v>
      </c>
    </row>
    <row r="157" spans="1:13">
      <c r="A157" s="5">
        <v>1971</v>
      </c>
      <c r="B157" s="5" t="s">
        <v>55</v>
      </c>
      <c r="D157" s="5" t="s">
        <v>140</v>
      </c>
      <c r="E157" s="5" t="s">
        <v>141</v>
      </c>
      <c r="F157" s="5">
        <v>851</v>
      </c>
      <c r="G157" s="5" t="s">
        <v>21</v>
      </c>
      <c r="H157" s="5" t="s">
        <v>18</v>
      </c>
      <c r="I157" s="5">
        <v>2</v>
      </c>
    </row>
    <row r="158" spans="1:13">
      <c r="A158" s="5">
        <v>1971</v>
      </c>
      <c r="D158" s="5" t="s">
        <v>142</v>
      </c>
      <c r="E158" s="5" t="s">
        <v>143</v>
      </c>
      <c r="F158" s="5">
        <v>2426</v>
      </c>
      <c r="G158" s="5" t="s">
        <v>21</v>
      </c>
      <c r="H158" s="5" t="s">
        <v>18</v>
      </c>
      <c r="I158" s="5">
        <v>2</v>
      </c>
    </row>
    <row r="159" spans="1:13">
      <c r="A159" s="5">
        <v>1970</v>
      </c>
      <c r="D159" s="5" t="s">
        <v>125</v>
      </c>
      <c r="E159" s="5" t="s">
        <v>50</v>
      </c>
      <c r="F159" s="5">
        <v>1491</v>
      </c>
      <c r="G159" s="5" t="s">
        <v>21</v>
      </c>
      <c r="H159" s="5" t="s">
        <v>18</v>
      </c>
      <c r="I159" s="5">
        <v>3</v>
      </c>
    </row>
    <row r="160" spans="1:13">
      <c r="A160" s="5">
        <v>1969</v>
      </c>
      <c r="D160" s="5" t="s">
        <v>144</v>
      </c>
      <c r="E160" s="5" t="s">
        <v>20</v>
      </c>
      <c r="F160" s="5">
        <v>637</v>
      </c>
      <c r="G160" s="5" t="s">
        <v>21</v>
      </c>
      <c r="H160" s="5" t="s">
        <v>18</v>
      </c>
      <c r="I160" s="5">
        <v>3</v>
      </c>
      <c r="J160" s="5">
        <v>2</v>
      </c>
      <c r="K160" s="5">
        <v>10</v>
      </c>
      <c r="M160" s="5">
        <v>287</v>
      </c>
    </row>
    <row r="161" spans="1:11">
      <c r="A161" s="5">
        <v>1969</v>
      </c>
      <c r="B161" s="5" t="s">
        <v>55</v>
      </c>
      <c r="D161" s="5" t="s">
        <v>145</v>
      </c>
      <c r="E161" s="5" t="s">
        <v>30</v>
      </c>
      <c r="F161" s="5">
        <v>244</v>
      </c>
      <c r="G161" s="5" t="s">
        <v>146</v>
      </c>
      <c r="H161" s="5" t="s">
        <v>18</v>
      </c>
      <c r="I161" s="5">
        <v>2</v>
      </c>
    </row>
    <row r="162" spans="1:11">
      <c r="A162" s="5">
        <v>1968</v>
      </c>
      <c r="D162" s="5" t="s">
        <v>83</v>
      </c>
      <c r="E162" s="5" t="s">
        <v>20</v>
      </c>
      <c r="F162" s="5">
        <v>3676</v>
      </c>
      <c r="G162" s="5" t="s">
        <v>21</v>
      </c>
      <c r="H162" s="5" t="s">
        <v>18</v>
      </c>
      <c r="I162" s="5">
        <v>2</v>
      </c>
      <c r="J162" s="5">
        <v>372</v>
      </c>
      <c r="K162" s="5">
        <v>152</v>
      </c>
    </row>
    <row r="163" spans="1:11">
      <c r="A163" s="5">
        <v>1968</v>
      </c>
      <c r="D163" s="5" t="s">
        <v>105</v>
      </c>
      <c r="E163" s="5" t="s">
        <v>106</v>
      </c>
      <c r="F163" s="5">
        <v>1657</v>
      </c>
      <c r="G163" s="5" t="s">
        <v>21</v>
      </c>
      <c r="H163" s="5" t="s">
        <v>18</v>
      </c>
      <c r="I163" s="5">
        <v>3</v>
      </c>
      <c r="J163" s="5">
        <v>80</v>
      </c>
    </row>
    <row r="164" spans="1:11">
      <c r="A164" s="5">
        <v>1968</v>
      </c>
      <c r="D164" s="5" t="s">
        <v>29</v>
      </c>
      <c r="E164" s="5" t="s">
        <v>30</v>
      </c>
      <c r="F164" s="5">
        <v>2462</v>
      </c>
      <c r="G164" s="5" t="s">
        <v>21</v>
      </c>
      <c r="H164" s="5" t="s">
        <v>18</v>
      </c>
      <c r="I164" s="5">
        <v>3</v>
      </c>
      <c r="J164" s="5">
        <v>6</v>
      </c>
    </row>
    <row r="165" spans="1:11">
      <c r="A165" s="5">
        <v>1967</v>
      </c>
      <c r="D165" s="5" t="s">
        <v>32</v>
      </c>
      <c r="E165" s="5" t="s">
        <v>20</v>
      </c>
      <c r="F165" s="5">
        <v>2947</v>
      </c>
      <c r="G165" s="5" t="s">
        <v>21</v>
      </c>
      <c r="H165" s="5" t="s">
        <v>18</v>
      </c>
      <c r="I165" s="5">
        <v>3</v>
      </c>
      <c r="J165" s="5">
        <v>3</v>
      </c>
    </row>
    <row r="166" spans="1:11">
      <c r="A166" s="5">
        <v>1967</v>
      </c>
      <c r="D166" s="5" t="s">
        <v>83</v>
      </c>
      <c r="E166" s="5" t="s">
        <v>20</v>
      </c>
      <c r="F166" s="5">
        <v>3676</v>
      </c>
      <c r="G166" s="5" t="s">
        <v>21</v>
      </c>
      <c r="H166" s="5" t="s">
        <v>18</v>
      </c>
      <c r="I166" s="5">
        <v>3</v>
      </c>
      <c r="J166" s="5">
        <v>3</v>
      </c>
    </row>
    <row r="167" spans="1:11">
      <c r="A167" s="5">
        <v>1967</v>
      </c>
      <c r="D167" s="5" t="s">
        <v>147</v>
      </c>
      <c r="E167" s="5" t="s">
        <v>148</v>
      </c>
      <c r="F167" s="5">
        <v>2890</v>
      </c>
      <c r="G167" s="5" t="s">
        <v>21</v>
      </c>
      <c r="H167" s="5" t="s">
        <v>18</v>
      </c>
      <c r="I167" s="5">
        <v>3</v>
      </c>
    </row>
    <row r="168" spans="1:11">
      <c r="A168" s="5">
        <v>1967</v>
      </c>
      <c r="B168" s="5" t="s">
        <v>55</v>
      </c>
      <c r="D168" s="5" t="s">
        <v>149</v>
      </c>
      <c r="E168" s="5" t="s">
        <v>150</v>
      </c>
      <c r="F168" s="5">
        <v>576</v>
      </c>
      <c r="G168" s="5" t="s">
        <v>63</v>
      </c>
      <c r="H168" s="5" t="s">
        <v>18</v>
      </c>
      <c r="I168" s="5">
        <v>3</v>
      </c>
    </row>
    <row r="169" spans="1:11">
      <c r="A169" s="5">
        <v>1966</v>
      </c>
      <c r="D169" s="5" t="s">
        <v>23</v>
      </c>
      <c r="E169" s="5" t="s">
        <v>20</v>
      </c>
      <c r="F169" s="5">
        <v>1731</v>
      </c>
      <c r="G169" s="5" t="s">
        <v>21</v>
      </c>
      <c r="H169" s="5" t="s">
        <v>18</v>
      </c>
      <c r="I169" s="5">
        <v>4</v>
      </c>
      <c r="J169" s="5">
        <v>215</v>
      </c>
      <c r="K169" s="5">
        <v>86</v>
      </c>
    </row>
    <row r="170" spans="1:11">
      <c r="A170" s="5">
        <v>1966</v>
      </c>
      <c r="D170" s="5" t="s">
        <v>151</v>
      </c>
      <c r="E170" s="5" t="s">
        <v>20</v>
      </c>
      <c r="F170" s="5">
        <v>1320</v>
      </c>
      <c r="G170" s="5" t="s">
        <v>21</v>
      </c>
      <c r="H170" s="5" t="s">
        <v>18</v>
      </c>
      <c r="I170" s="5">
        <v>4</v>
      </c>
      <c r="J170" s="5">
        <v>39</v>
      </c>
      <c r="K170" s="5">
        <v>1000</v>
      </c>
    </row>
    <row r="171" spans="1:11">
      <c r="A171" s="5">
        <v>1966</v>
      </c>
      <c r="B171" s="5" t="s">
        <v>55</v>
      </c>
      <c r="D171" s="5" t="s">
        <v>140</v>
      </c>
      <c r="E171" s="5" t="s">
        <v>141</v>
      </c>
      <c r="F171" s="5">
        <v>851</v>
      </c>
      <c r="G171" s="5" t="s">
        <v>21</v>
      </c>
      <c r="H171" s="5" t="s">
        <v>18</v>
      </c>
      <c r="I171" s="5">
        <v>3</v>
      </c>
    </row>
    <row r="172" spans="1:11">
      <c r="A172" s="5">
        <v>1966</v>
      </c>
      <c r="D172" s="5" t="s">
        <v>147</v>
      </c>
      <c r="E172" s="5" t="s">
        <v>148</v>
      </c>
      <c r="F172" s="5">
        <v>2890</v>
      </c>
      <c r="G172" s="5" t="s">
        <v>21</v>
      </c>
      <c r="H172" s="5" t="s">
        <v>18</v>
      </c>
      <c r="I172" s="5">
        <v>4</v>
      </c>
    </row>
    <row r="173" spans="1:11">
      <c r="A173" s="5">
        <v>1965</v>
      </c>
      <c r="B173" s="5" t="s">
        <v>55</v>
      </c>
      <c r="D173" s="5" t="s">
        <v>152</v>
      </c>
      <c r="E173" s="5" t="s">
        <v>30</v>
      </c>
      <c r="F173" s="5">
        <v>400</v>
      </c>
      <c r="G173" s="5" t="s">
        <v>21</v>
      </c>
      <c r="H173" s="5" t="s">
        <v>18</v>
      </c>
      <c r="I173" s="5">
        <v>4</v>
      </c>
      <c r="J173" s="5">
        <v>355</v>
      </c>
    </row>
    <row r="174" spans="1:11">
      <c r="A174" s="5">
        <v>1964</v>
      </c>
      <c r="D174" s="5" t="s">
        <v>126</v>
      </c>
      <c r="E174" s="5" t="s">
        <v>20</v>
      </c>
      <c r="F174" s="5">
        <v>2565</v>
      </c>
      <c r="G174" s="5" t="s">
        <v>17</v>
      </c>
      <c r="H174" s="5" t="s">
        <v>18</v>
      </c>
      <c r="I174" s="5">
        <v>1</v>
      </c>
      <c r="J174" s="5">
        <v>114</v>
      </c>
    </row>
    <row r="175" spans="1:11">
      <c r="A175" s="5">
        <v>1964</v>
      </c>
      <c r="D175" s="5" t="s">
        <v>139</v>
      </c>
      <c r="E175" s="5" t="s">
        <v>48</v>
      </c>
      <c r="F175" s="5">
        <v>2847</v>
      </c>
      <c r="G175" s="5" t="s">
        <v>21</v>
      </c>
      <c r="H175" s="5" t="s">
        <v>18</v>
      </c>
      <c r="I175" s="5">
        <v>2</v>
      </c>
      <c r="J175" s="5">
        <v>22</v>
      </c>
    </row>
    <row r="176" spans="1:11">
      <c r="A176" s="5">
        <v>1964</v>
      </c>
      <c r="D176" s="5" t="s">
        <v>31</v>
      </c>
      <c r="E176" s="5" t="s">
        <v>20</v>
      </c>
      <c r="F176" s="5">
        <v>875</v>
      </c>
      <c r="G176" s="5" t="s">
        <v>21</v>
      </c>
      <c r="H176" s="5" t="s">
        <v>18</v>
      </c>
      <c r="I176" s="5">
        <v>2</v>
      </c>
      <c r="J176" s="5">
        <v>1</v>
      </c>
      <c r="K176" s="5">
        <v>3</v>
      </c>
    </row>
    <row r="177" spans="1:13">
      <c r="A177" s="5">
        <v>1963</v>
      </c>
      <c r="B177" s="5" t="s">
        <v>55</v>
      </c>
      <c r="D177" s="5" t="s">
        <v>153</v>
      </c>
      <c r="E177" s="5" t="s">
        <v>20</v>
      </c>
      <c r="F177" s="5">
        <v>3142</v>
      </c>
      <c r="G177" s="5" t="s">
        <v>21</v>
      </c>
      <c r="H177" s="5" t="s">
        <v>18</v>
      </c>
      <c r="I177" s="5">
        <v>4</v>
      </c>
      <c r="J177" s="5">
        <v>1028</v>
      </c>
      <c r="K177" s="5">
        <v>624</v>
      </c>
    </row>
    <row r="178" spans="1:13">
      <c r="A178" s="5">
        <v>1963</v>
      </c>
      <c r="C178" s="5" t="s">
        <v>56</v>
      </c>
      <c r="D178" s="5" t="s">
        <v>153</v>
      </c>
      <c r="E178" s="5" t="s">
        <v>20</v>
      </c>
      <c r="F178" s="5">
        <v>3142</v>
      </c>
      <c r="G178" s="5" t="s">
        <v>21</v>
      </c>
      <c r="H178" s="5" t="s">
        <v>18</v>
      </c>
      <c r="I178" s="5">
        <v>3</v>
      </c>
      <c r="J178" s="5">
        <v>120</v>
      </c>
    </row>
    <row r="179" spans="1:13">
      <c r="A179" s="5">
        <v>1963</v>
      </c>
      <c r="D179" s="5" t="s">
        <v>154</v>
      </c>
      <c r="E179" s="5" t="s">
        <v>106</v>
      </c>
      <c r="F179" s="5">
        <v>3432</v>
      </c>
      <c r="G179" s="5" t="s">
        <v>21</v>
      </c>
      <c r="H179" s="5" t="s">
        <v>18</v>
      </c>
      <c r="I179" s="5">
        <v>3</v>
      </c>
      <c r="J179" s="5">
        <v>40</v>
      </c>
      <c r="M179" s="5">
        <v>400</v>
      </c>
    </row>
    <row r="180" spans="1:13">
      <c r="A180" s="5">
        <v>1963</v>
      </c>
      <c r="D180" s="5" t="s">
        <v>79</v>
      </c>
      <c r="E180" s="5" t="s">
        <v>54</v>
      </c>
      <c r="F180" s="5">
        <v>3763</v>
      </c>
      <c r="G180" s="5" t="s">
        <v>21</v>
      </c>
      <c r="H180" s="5" t="s">
        <v>18</v>
      </c>
      <c r="I180" s="5">
        <v>3</v>
      </c>
      <c r="J180" s="5">
        <v>7</v>
      </c>
    </row>
    <row r="181" spans="1:13">
      <c r="A181" s="5">
        <v>1963</v>
      </c>
      <c r="D181" s="5" t="s">
        <v>155</v>
      </c>
      <c r="E181" s="5" t="s">
        <v>20</v>
      </c>
      <c r="F181" s="5">
        <v>1717</v>
      </c>
      <c r="G181" s="5" t="s">
        <v>63</v>
      </c>
      <c r="H181" s="5" t="s">
        <v>18</v>
      </c>
      <c r="I181" s="5">
        <v>2</v>
      </c>
      <c r="J181" s="5">
        <v>2</v>
      </c>
    </row>
    <row r="182" spans="1:13">
      <c r="A182" s="5">
        <v>1963</v>
      </c>
      <c r="D182" s="5" t="s">
        <v>83</v>
      </c>
      <c r="E182" s="5" t="s">
        <v>20</v>
      </c>
      <c r="F182" s="5">
        <v>3676</v>
      </c>
      <c r="G182" s="5" t="s">
        <v>21</v>
      </c>
      <c r="H182" s="5" t="s">
        <v>18</v>
      </c>
      <c r="I182" s="5">
        <v>2</v>
      </c>
      <c r="J182" s="5">
        <v>1</v>
      </c>
    </row>
    <row r="183" spans="1:13">
      <c r="A183" s="5">
        <v>1963</v>
      </c>
      <c r="D183" s="5" t="s">
        <v>139</v>
      </c>
      <c r="E183" s="5" t="s">
        <v>48</v>
      </c>
      <c r="F183" s="5">
        <v>2847</v>
      </c>
      <c r="G183" s="5" t="s">
        <v>21</v>
      </c>
      <c r="H183" s="5" t="s">
        <v>18</v>
      </c>
      <c r="I183" s="5">
        <v>2</v>
      </c>
    </row>
    <row r="184" spans="1:13">
      <c r="A184" s="5">
        <v>1962</v>
      </c>
      <c r="D184" s="5" t="s">
        <v>156</v>
      </c>
      <c r="E184" s="5" t="s">
        <v>16</v>
      </c>
      <c r="F184" s="5">
        <v>2077</v>
      </c>
      <c r="G184" s="5" t="s">
        <v>21</v>
      </c>
      <c r="H184" s="5" t="s">
        <v>18</v>
      </c>
      <c r="I184" s="5">
        <v>3</v>
      </c>
      <c r="J184" s="5">
        <v>5</v>
      </c>
      <c r="K184" s="5">
        <v>11</v>
      </c>
    </row>
    <row r="185" spans="1:13">
      <c r="A185" s="5">
        <v>1962</v>
      </c>
      <c r="D185" s="5" t="s">
        <v>40</v>
      </c>
      <c r="E185" s="5" t="s">
        <v>20</v>
      </c>
      <c r="F185" s="5">
        <v>1715</v>
      </c>
      <c r="G185" s="5" t="s">
        <v>21</v>
      </c>
      <c r="H185" s="5" t="s">
        <v>18</v>
      </c>
      <c r="I185" s="5">
        <v>2</v>
      </c>
      <c r="J185" s="5">
        <v>5</v>
      </c>
      <c r="K185" s="5">
        <v>5</v>
      </c>
    </row>
    <row r="186" spans="1:13">
      <c r="A186" s="5">
        <v>1961</v>
      </c>
      <c r="D186" s="5" t="s">
        <v>157</v>
      </c>
      <c r="E186" s="5" t="s">
        <v>16</v>
      </c>
      <c r="F186" s="5">
        <v>2560</v>
      </c>
      <c r="G186" s="5" t="s">
        <v>17</v>
      </c>
      <c r="H186" s="5" t="s">
        <v>18</v>
      </c>
      <c r="I186" s="5">
        <v>2</v>
      </c>
      <c r="J186" s="5">
        <v>1</v>
      </c>
    </row>
    <row r="187" spans="1:13">
      <c r="A187" s="5">
        <v>1960</v>
      </c>
      <c r="B187" s="5" t="s">
        <v>55</v>
      </c>
      <c r="C187" s="5" t="s">
        <v>56</v>
      </c>
      <c r="D187" s="5" t="s">
        <v>47</v>
      </c>
      <c r="E187" s="5" t="s">
        <v>48</v>
      </c>
      <c r="F187" s="5">
        <v>2236</v>
      </c>
      <c r="G187" s="5" t="s">
        <v>21</v>
      </c>
      <c r="H187" s="5" t="s">
        <v>22</v>
      </c>
      <c r="I187" s="5">
        <v>3</v>
      </c>
    </row>
    <row r="188" spans="1:13">
      <c r="A188" s="5">
        <v>1958</v>
      </c>
      <c r="D188" s="5" t="s">
        <v>158</v>
      </c>
      <c r="E188" s="5" t="s">
        <v>20</v>
      </c>
      <c r="F188" s="5">
        <v>1324</v>
      </c>
      <c r="G188" s="5" t="s">
        <v>21</v>
      </c>
      <c r="H188" s="5" t="s">
        <v>18</v>
      </c>
      <c r="I188" s="5">
        <v>2</v>
      </c>
      <c r="J188" s="5">
        <v>1</v>
      </c>
      <c r="K188" s="5">
        <v>10</v>
      </c>
    </row>
    <row r="189" spans="1:13">
      <c r="A189" s="5">
        <v>1958</v>
      </c>
      <c r="B189" s="5" t="s">
        <v>55</v>
      </c>
      <c r="D189" s="5" t="s">
        <v>159</v>
      </c>
      <c r="E189" s="5" t="s">
        <v>90</v>
      </c>
      <c r="F189" s="5">
        <v>-2</v>
      </c>
      <c r="G189" s="5" t="s">
        <v>63</v>
      </c>
      <c r="H189" s="5" t="s">
        <v>18</v>
      </c>
      <c r="I189" s="5">
        <v>2</v>
      </c>
    </row>
    <row r="190" spans="1:13">
      <c r="A190" s="5">
        <v>1957</v>
      </c>
      <c r="D190" s="5" t="s">
        <v>127</v>
      </c>
      <c r="E190" s="5" t="s">
        <v>16</v>
      </c>
      <c r="F190" s="5">
        <v>1592</v>
      </c>
      <c r="G190" s="5" t="s">
        <v>63</v>
      </c>
      <c r="H190" s="5" t="s">
        <v>18</v>
      </c>
      <c r="I190" s="5">
        <v>2</v>
      </c>
      <c r="J190" s="5">
        <v>12</v>
      </c>
    </row>
    <row r="191" spans="1:13">
      <c r="A191" s="5">
        <v>1957</v>
      </c>
      <c r="D191" s="5" t="s">
        <v>32</v>
      </c>
      <c r="E191" s="5" t="s">
        <v>20</v>
      </c>
      <c r="F191" s="5">
        <v>2947</v>
      </c>
      <c r="G191" s="5" t="s">
        <v>21</v>
      </c>
      <c r="H191" s="5" t="s">
        <v>18</v>
      </c>
      <c r="I191" s="5">
        <v>2</v>
      </c>
      <c r="J191" s="5">
        <v>6</v>
      </c>
    </row>
    <row r="192" spans="1:13">
      <c r="A192" s="5">
        <v>1957</v>
      </c>
      <c r="D192" s="5" t="s">
        <v>113</v>
      </c>
      <c r="E192" s="5" t="s">
        <v>16</v>
      </c>
      <c r="F192" s="5">
        <v>758</v>
      </c>
      <c r="G192" s="5" t="s">
        <v>21</v>
      </c>
      <c r="H192" s="5" t="s">
        <v>18</v>
      </c>
      <c r="I192" s="5">
        <v>2</v>
      </c>
      <c r="J192" s="5">
        <v>1</v>
      </c>
      <c r="K192" s="5">
        <v>53</v>
      </c>
    </row>
    <row r="193" spans="1:13">
      <c r="A193" s="5">
        <v>1957</v>
      </c>
      <c r="C193" s="5" t="s">
        <v>56</v>
      </c>
      <c r="D193" s="5" t="s">
        <v>160</v>
      </c>
      <c r="E193" s="5" t="s">
        <v>25</v>
      </c>
      <c r="F193" s="5">
        <v>2149</v>
      </c>
      <c r="G193" s="5" t="s">
        <v>21</v>
      </c>
      <c r="H193" s="5" t="s">
        <v>18</v>
      </c>
      <c r="I193" s="5">
        <v>2</v>
      </c>
    </row>
    <row r="194" spans="1:13">
      <c r="A194" s="5">
        <v>1956</v>
      </c>
      <c r="B194" s="5" t="s">
        <v>55</v>
      </c>
      <c r="D194" s="5" t="s">
        <v>161</v>
      </c>
      <c r="E194" s="5" t="s">
        <v>37</v>
      </c>
      <c r="F194" s="5">
        <v>2882</v>
      </c>
      <c r="G194" s="5" t="s">
        <v>21</v>
      </c>
      <c r="H194" s="5" t="s">
        <v>18</v>
      </c>
      <c r="I194" s="5">
        <v>5</v>
      </c>
    </row>
    <row r="195" spans="1:13">
      <c r="A195" s="5">
        <v>1955</v>
      </c>
      <c r="D195" s="5" t="s">
        <v>162</v>
      </c>
      <c r="E195" s="5" t="s">
        <v>48</v>
      </c>
      <c r="F195" s="5">
        <v>1114</v>
      </c>
      <c r="G195" s="5" t="s">
        <v>163</v>
      </c>
      <c r="H195" s="5" t="s">
        <v>18</v>
      </c>
      <c r="I195" s="5">
        <v>4</v>
      </c>
      <c r="J195" s="5">
        <v>2</v>
      </c>
    </row>
    <row r="196" spans="1:13">
      <c r="A196" s="5">
        <v>1955</v>
      </c>
      <c r="D196" s="5" t="s">
        <v>35</v>
      </c>
      <c r="E196" s="5" t="s">
        <v>16</v>
      </c>
      <c r="F196" s="5">
        <v>1117</v>
      </c>
      <c r="G196" s="5" t="s">
        <v>21</v>
      </c>
      <c r="H196" s="5" t="s">
        <v>18</v>
      </c>
      <c r="I196" s="5">
        <v>3</v>
      </c>
    </row>
    <row r="197" spans="1:13">
      <c r="A197" s="5">
        <v>1954</v>
      </c>
      <c r="D197" s="5" t="s">
        <v>164</v>
      </c>
      <c r="E197" s="5" t="s">
        <v>87</v>
      </c>
      <c r="F197" s="5">
        <v>685</v>
      </c>
      <c r="G197" s="5" t="s">
        <v>21</v>
      </c>
      <c r="H197" s="5" t="s">
        <v>18</v>
      </c>
      <c r="I197" s="5">
        <v>2</v>
      </c>
      <c r="J197" s="5">
        <v>25</v>
      </c>
    </row>
    <row r="198" spans="1:13">
      <c r="A198" s="5">
        <v>1954</v>
      </c>
      <c r="D198" s="5" t="s">
        <v>165</v>
      </c>
      <c r="E198" s="5" t="s">
        <v>30</v>
      </c>
      <c r="F198" s="5">
        <v>1332</v>
      </c>
      <c r="G198" s="5" t="s">
        <v>21</v>
      </c>
      <c r="H198" s="5" t="s">
        <v>18</v>
      </c>
      <c r="J198" s="5">
        <v>2</v>
      </c>
    </row>
    <row r="199" spans="1:13">
      <c r="A199" s="5">
        <v>1954</v>
      </c>
      <c r="B199" s="5" t="s">
        <v>55</v>
      </c>
      <c r="D199" s="5" t="s">
        <v>77</v>
      </c>
      <c r="E199" s="5" t="s">
        <v>76</v>
      </c>
      <c r="F199" s="5">
        <v>926</v>
      </c>
      <c r="G199" s="5" t="s">
        <v>21</v>
      </c>
      <c r="H199" s="5" t="s">
        <v>18</v>
      </c>
    </row>
    <row r="200" spans="1:13">
      <c r="A200" s="5">
        <v>1953</v>
      </c>
      <c r="D200" s="5" t="s">
        <v>32</v>
      </c>
      <c r="E200" s="5" t="s">
        <v>20</v>
      </c>
      <c r="F200" s="5">
        <v>2947</v>
      </c>
      <c r="G200" s="5" t="s">
        <v>21</v>
      </c>
      <c r="H200" s="5" t="s">
        <v>18</v>
      </c>
      <c r="I200" s="5">
        <v>3</v>
      </c>
      <c r="J200" s="5">
        <v>64</v>
      </c>
      <c r="K200" s="5">
        <v>57</v>
      </c>
      <c r="M200" s="5">
        <v>144</v>
      </c>
    </row>
    <row r="201" spans="1:13">
      <c r="A201" s="5">
        <v>1953</v>
      </c>
      <c r="D201" s="5" t="s">
        <v>127</v>
      </c>
      <c r="E201" s="5" t="s">
        <v>16</v>
      </c>
      <c r="F201" s="5">
        <v>1592</v>
      </c>
      <c r="G201" s="5" t="s">
        <v>63</v>
      </c>
      <c r="H201" s="5" t="s">
        <v>18</v>
      </c>
      <c r="I201" s="5">
        <v>2</v>
      </c>
      <c r="J201" s="5">
        <v>6</v>
      </c>
    </row>
    <row r="202" spans="1:13">
      <c r="A202" s="5">
        <v>1953</v>
      </c>
      <c r="D202" s="5" t="s">
        <v>108</v>
      </c>
      <c r="E202" s="5" t="s">
        <v>20</v>
      </c>
      <c r="F202" s="5">
        <v>862</v>
      </c>
      <c r="G202" s="5" t="s">
        <v>17</v>
      </c>
      <c r="H202" s="5" t="s">
        <v>18</v>
      </c>
      <c r="I202" s="5">
        <v>0</v>
      </c>
      <c r="J202" s="5">
        <v>5</v>
      </c>
      <c r="K202" s="5">
        <v>1</v>
      </c>
    </row>
    <row r="203" spans="1:13">
      <c r="A203" s="5">
        <v>1953</v>
      </c>
      <c r="D203" s="5" t="s">
        <v>113</v>
      </c>
      <c r="E203" s="5" t="s">
        <v>16</v>
      </c>
      <c r="F203" s="5">
        <v>758</v>
      </c>
      <c r="G203" s="5" t="s">
        <v>21</v>
      </c>
      <c r="H203" s="5" t="s">
        <v>18</v>
      </c>
      <c r="I203" s="5">
        <v>1</v>
      </c>
      <c r="J203" s="5">
        <v>1</v>
      </c>
    </row>
    <row r="204" spans="1:13">
      <c r="A204" s="5">
        <v>1953</v>
      </c>
      <c r="B204" s="5" t="s">
        <v>55</v>
      </c>
      <c r="D204" s="5" t="s">
        <v>166</v>
      </c>
      <c r="E204" s="5" t="s">
        <v>16</v>
      </c>
      <c r="F204" s="5">
        <v>360</v>
      </c>
      <c r="G204" s="5" t="s">
        <v>136</v>
      </c>
      <c r="H204" s="5" t="s">
        <v>22</v>
      </c>
      <c r="I204" s="5">
        <v>2</v>
      </c>
    </row>
    <row r="205" spans="1:13">
      <c r="A205" s="5">
        <v>1953</v>
      </c>
      <c r="B205" s="5" t="s">
        <v>55</v>
      </c>
      <c r="D205" s="5" t="s">
        <v>166</v>
      </c>
      <c r="E205" s="5" t="s">
        <v>16</v>
      </c>
      <c r="F205" s="5">
        <v>360</v>
      </c>
      <c r="G205" s="5" t="s">
        <v>136</v>
      </c>
      <c r="H205" s="5" t="s">
        <v>22</v>
      </c>
      <c r="I205" s="5">
        <v>2</v>
      </c>
    </row>
    <row r="206" spans="1:13">
      <c r="A206" s="5">
        <v>1953</v>
      </c>
      <c r="B206" s="5" t="s">
        <v>55</v>
      </c>
      <c r="D206" s="5" t="s">
        <v>167</v>
      </c>
      <c r="E206" s="5" t="s">
        <v>87</v>
      </c>
      <c r="F206" s="5">
        <v>270</v>
      </c>
      <c r="G206" s="5" t="s">
        <v>17</v>
      </c>
      <c r="H206" s="5" t="s">
        <v>18</v>
      </c>
      <c r="I206" s="5">
        <v>0</v>
      </c>
    </row>
    <row r="207" spans="1:13">
      <c r="A207" s="5">
        <v>1952</v>
      </c>
      <c r="B207" s="5" t="s">
        <v>55</v>
      </c>
      <c r="D207" s="5" t="s">
        <v>166</v>
      </c>
      <c r="E207" s="5" t="s">
        <v>16</v>
      </c>
      <c r="F207" s="5">
        <v>360</v>
      </c>
      <c r="G207" s="5" t="s">
        <v>136</v>
      </c>
      <c r="H207" s="5" t="s">
        <v>22</v>
      </c>
      <c r="I207" s="5">
        <v>2</v>
      </c>
      <c r="J207" s="5">
        <v>31</v>
      </c>
    </row>
    <row r="208" spans="1:13">
      <c r="A208" s="5">
        <v>1952</v>
      </c>
      <c r="D208" s="5" t="s">
        <v>168</v>
      </c>
      <c r="E208" s="5" t="s">
        <v>30</v>
      </c>
      <c r="F208" s="5">
        <v>2329</v>
      </c>
      <c r="G208" s="5" t="s">
        <v>146</v>
      </c>
      <c r="H208" s="5" t="s">
        <v>169</v>
      </c>
      <c r="I208" s="5">
        <v>1</v>
      </c>
      <c r="J208" s="5">
        <v>12</v>
      </c>
    </row>
    <row r="209" spans="1:11">
      <c r="A209" s="5">
        <v>1952</v>
      </c>
      <c r="B209" s="5" t="s">
        <v>55</v>
      </c>
      <c r="D209" s="5" t="s">
        <v>166</v>
      </c>
      <c r="E209" s="5" t="s">
        <v>16</v>
      </c>
      <c r="F209" s="5">
        <v>360</v>
      </c>
      <c r="G209" s="5" t="s">
        <v>136</v>
      </c>
      <c r="H209" s="5" t="s">
        <v>22</v>
      </c>
      <c r="I209" s="5">
        <v>2</v>
      </c>
    </row>
    <row r="210" spans="1:11">
      <c r="A210" s="5">
        <v>1952</v>
      </c>
      <c r="B210" s="5" t="s">
        <v>55</v>
      </c>
      <c r="D210" s="5" t="s">
        <v>166</v>
      </c>
      <c r="E210" s="5" t="s">
        <v>16</v>
      </c>
      <c r="F210" s="5">
        <v>360</v>
      </c>
      <c r="G210" s="5" t="s">
        <v>136</v>
      </c>
      <c r="H210" s="5" t="s">
        <v>22</v>
      </c>
      <c r="I210" s="5">
        <v>2</v>
      </c>
    </row>
    <row r="211" spans="1:11">
      <c r="A211" s="5">
        <v>1952</v>
      </c>
      <c r="B211" s="5" t="s">
        <v>55</v>
      </c>
      <c r="D211" s="5" t="s">
        <v>166</v>
      </c>
      <c r="E211" s="5" t="s">
        <v>16</v>
      </c>
      <c r="F211" s="5">
        <v>360</v>
      </c>
      <c r="G211" s="5" t="s">
        <v>136</v>
      </c>
      <c r="H211" s="5" t="s">
        <v>22</v>
      </c>
      <c r="I211" s="5">
        <v>2</v>
      </c>
    </row>
    <row r="212" spans="1:11">
      <c r="A212" s="5">
        <v>1951</v>
      </c>
      <c r="D212" s="5" t="s">
        <v>170</v>
      </c>
      <c r="E212" s="5" t="s">
        <v>87</v>
      </c>
      <c r="F212" s="5">
        <v>1680</v>
      </c>
      <c r="G212" s="5" t="s">
        <v>21</v>
      </c>
      <c r="H212" s="5" t="s">
        <v>18</v>
      </c>
      <c r="I212" s="5">
        <v>4</v>
      </c>
      <c r="J212" s="5">
        <v>2942</v>
      </c>
    </row>
    <row r="213" spans="1:11">
      <c r="A213" s="5">
        <v>1951</v>
      </c>
      <c r="D213" s="5" t="s">
        <v>23</v>
      </c>
      <c r="E213" s="5" t="s">
        <v>20</v>
      </c>
      <c r="F213" s="5">
        <v>1731</v>
      </c>
      <c r="G213" s="5" t="s">
        <v>21</v>
      </c>
      <c r="H213" s="5" t="s">
        <v>18</v>
      </c>
      <c r="I213" s="5">
        <v>3</v>
      </c>
      <c r="J213" s="5">
        <v>7</v>
      </c>
    </row>
    <row r="214" spans="1:11">
      <c r="A214" s="5">
        <v>1951</v>
      </c>
      <c r="B214" s="5" t="s">
        <v>55</v>
      </c>
      <c r="C214" s="5" t="s">
        <v>56</v>
      </c>
      <c r="D214" s="5" t="s">
        <v>171</v>
      </c>
      <c r="E214" s="5" t="s">
        <v>97</v>
      </c>
      <c r="F214" s="5">
        <v>872</v>
      </c>
      <c r="G214" s="5" t="s">
        <v>21</v>
      </c>
      <c r="H214" s="5" t="s">
        <v>18</v>
      </c>
    </row>
    <row r="215" spans="1:11">
      <c r="A215" s="5">
        <v>1951</v>
      </c>
      <c r="B215" s="5" t="s">
        <v>55</v>
      </c>
      <c r="D215" s="5" t="s">
        <v>172</v>
      </c>
      <c r="E215" s="5" t="s">
        <v>141</v>
      </c>
      <c r="F215" s="5">
        <v>-20</v>
      </c>
      <c r="G215" s="5" t="s">
        <v>136</v>
      </c>
      <c r="H215" s="5" t="s">
        <v>18</v>
      </c>
      <c r="I215" s="5">
        <v>2</v>
      </c>
    </row>
    <row r="216" spans="1:11">
      <c r="A216" s="5">
        <v>1950</v>
      </c>
      <c r="D216" s="5" t="s">
        <v>83</v>
      </c>
      <c r="E216" s="5" t="s">
        <v>20</v>
      </c>
      <c r="F216" s="5">
        <v>3676</v>
      </c>
      <c r="G216" s="5" t="s">
        <v>21</v>
      </c>
      <c r="H216" s="5" t="s">
        <v>18</v>
      </c>
      <c r="I216" s="5">
        <v>1</v>
      </c>
      <c r="J216" s="5">
        <v>6</v>
      </c>
    </row>
    <row r="217" spans="1:11">
      <c r="A217" s="5">
        <v>1950</v>
      </c>
      <c r="D217" s="5" t="s">
        <v>157</v>
      </c>
      <c r="E217" s="5" t="s">
        <v>16</v>
      </c>
      <c r="F217" s="5">
        <v>2560</v>
      </c>
      <c r="G217" s="5" t="s">
        <v>17</v>
      </c>
      <c r="H217" s="5" t="s">
        <v>18</v>
      </c>
      <c r="I217" s="5">
        <v>2</v>
      </c>
      <c r="J217" s="5">
        <v>1</v>
      </c>
      <c r="K217" s="5">
        <v>1</v>
      </c>
    </row>
    <row r="218" spans="1:11">
      <c r="A218" s="5">
        <v>1949</v>
      </c>
      <c r="D218" s="5" t="s">
        <v>173</v>
      </c>
      <c r="E218" s="5" t="s">
        <v>61</v>
      </c>
      <c r="F218" s="5">
        <v>4650</v>
      </c>
      <c r="G218" s="5" t="s">
        <v>21</v>
      </c>
      <c r="H218" s="5" t="s">
        <v>18</v>
      </c>
      <c r="I218" s="5">
        <v>2</v>
      </c>
      <c r="J218" s="5">
        <v>17</v>
      </c>
    </row>
    <row r="219" spans="1:11">
      <c r="A219" s="5">
        <v>1948</v>
      </c>
      <c r="D219" s="5" t="s">
        <v>165</v>
      </c>
      <c r="E219" s="5" t="s">
        <v>30</v>
      </c>
      <c r="F219" s="5">
        <v>1332</v>
      </c>
      <c r="G219" s="5" t="s">
        <v>21</v>
      </c>
      <c r="H219" s="5" t="s">
        <v>18</v>
      </c>
      <c r="I219" s="5">
        <v>3</v>
      </c>
      <c r="J219" s="5">
        <v>68</v>
      </c>
    </row>
    <row r="220" spans="1:11">
      <c r="A220" s="5">
        <v>1948</v>
      </c>
      <c r="D220" s="5" t="s">
        <v>139</v>
      </c>
      <c r="E220" s="5" t="s">
        <v>48</v>
      </c>
      <c r="F220" s="5">
        <v>2847</v>
      </c>
      <c r="G220" s="5" t="s">
        <v>21</v>
      </c>
      <c r="H220" s="5" t="s">
        <v>18</v>
      </c>
      <c r="I220" s="5">
        <v>3</v>
      </c>
      <c r="J220" s="5">
        <v>36</v>
      </c>
    </row>
    <row r="221" spans="1:11">
      <c r="A221" s="5">
        <v>1948</v>
      </c>
      <c r="D221" s="5" t="s">
        <v>119</v>
      </c>
      <c r="E221" s="5" t="s">
        <v>20</v>
      </c>
      <c r="F221" s="5">
        <v>1018</v>
      </c>
      <c r="G221" s="5" t="s">
        <v>17</v>
      </c>
      <c r="H221" s="5" t="s">
        <v>18</v>
      </c>
      <c r="I221" s="5">
        <v>2</v>
      </c>
    </row>
    <row r="222" spans="1:11">
      <c r="A222" s="5">
        <v>1947</v>
      </c>
      <c r="D222" s="5" t="s">
        <v>157</v>
      </c>
      <c r="E222" s="5" t="s">
        <v>16</v>
      </c>
      <c r="F222" s="5">
        <v>2560</v>
      </c>
      <c r="G222" s="5" t="s">
        <v>17</v>
      </c>
      <c r="H222" s="5" t="s">
        <v>18</v>
      </c>
      <c r="I222" s="5">
        <v>2</v>
      </c>
      <c r="J222" s="5">
        <v>11</v>
      </c>
    </row>
    <row r="223" spans="1:11">
      <c r="A223" s="5">
        <v>1947</v>
      </c>
      <c r="D223" s="5" t="s">
        <v>125</v>
      </c>
      <c r="E223" s="5" t="s">
        <v>50</v>
      </c>
      <c r="F223" s="5">
        <v>1491</v>
      </c>
      <c r="G223" s="5" t="s">
        <v>21</v>
      </c>
      <c r="H223" s="5" t="s">
        <v>18</v>
      </c>
      <c r="I223" s="5">
        <v>4</v>
      </c>
      <c r="J223" s="5">
        <v>1</v>
      </c>
    </row>
    <row r="224" spans="1:11">
      <c r="A224" s="5">
        <v>1947</v>
      </c>
      <c r="D224" s="5" t="s">
        <v>29</v>
      </c>
      <c r="E224" s="5" t="s">
        <v>30</v>
      </c>
      <c r="F224" s="5">
        <v>2462</v>
      </c>
      <c r="G224" s="5" t="s">
        <v>21</v>
      </c>
      <c r="H224" s="5" t="s">
        <v>18</v>
      </c>
      <c r="I224" s="5">
        <v>2</v>
      </c>
    </row>
    <row r="225" spans="1:13">
      <c r="A225" s="5">
        <v>1946</v>
      </c>
      <c r="D225" s="5" t="s">
        <v>83</v>
      </c>
      <c r="E225" s="5" t="s">
        <v>20</v>
      </c>
      <c r="F225" s="5">
        <v>3676</v>
      </c>
      <c r="G225" s="5" t="s">
        <v>21</v>
      </c>
      <c r="H225" s="5" t="s">
        <v>18</v>
      </c>
      <c r="I225" s="5">
        <v>2</v>
      </c>
      <c r="J225" s="5">
        <v>6</v>
      </c>
      <c r="M225" s="5">
        <v>81</v>
      </c>
    </row>
    <row r="226" spans="1:13">
      <c r="A226" s="5">
        <v>1946</v>
      </c>
      <c r="D226" s="5" t="s">
        <v>35</v>
      </c>
      <c r="E226" s="5" t="s">
        <v>16</v>
      </c>
      <c r="F226" s="5">
        <v>1117</v>
      </c>
      <c r="G226" s="5" t="s">
        <v>21</v>
      </c>
      <c r="H226" s="5" t="s">
        <v>18</v>
      </c>
      <c r="I226" s="5">
        <v>2</v>
      </c>
      <c r="J226" s="5">
        <v>1</v>
      </c>
    </row>
    <row r="227" spans="1:13">
      <c r="A227" s="5">
        <v>1946</v>
      </c>
      <c r="D227" s="5" t="s">
        <v>83</v>
      </c>
      <c r="E227" s="5" t="s">
        <v>20</v>
      </c>
      <c r="F227" s="5">
        <v>3676</v>
      </c>
      <c r="G227" s="5" t="s">
        <v>21</v>
      </c>
      <c r="H227" s="5" t="s">
        <v>18</v>
      </c>
      <c r="I227" s="5">
        <v>2</v>
      </c>
    </row>
    <row r="228" spans="1:13">
      <c r="A228" s="5">
        <v>1944</v>
      </c>
      <c r="D228" s="5" t="s">
        <v>126</v>
      </c>
      <c r="E228" s="5" t="s">
        <v>20</v>
      </c>
      <c r="F228" s="5">
        <v>2565</v>
      </c>
      <c r="G228" s="5" t="s">
        <v>17</v>
      </c>
      <c r="H228" s="5" t="s">
        <v>18</v>
      </c>
      <c r="I228" s="5">
        <v>2</v>
      </c>
      <c r="J228" s="5">
        <v>117</v>
      </c>
      <c r="K228" s="5">
        <v>250</v>
      </c>
    </row>
    <row r="229" spans="1:13">
      <c r="A229" s="5">
        <v>1944</v>
      </c>
      <c r="D229" s="5" t="s">
        <v>174</v>
      </c>
      <c r="E229" s="5" t="s">
        <v>76</v>
      </c>
      <c r="F229" s="5">
        <v>1281</v>
      </c>
      <c r="G229" s="5" t="s">
        <v>17</v>
      </c>
      <c r="H229" s="5" t="s">
        <v>18</v>
      </c>
      <c r="I229" s="5">
        <v>2</v>
      </c>
      <c r="J229" s="5">
        <v>27</v>
      </c>
    </row>
    <row r="230" spans="1:13">
      <c r="A230" s="5">
        <v>1944</v>
      </c>
      <c r="D230" s="5" t="s">
        <v>175</v>
      </c>
      <c r="E230" s="5" t="s">
        <v>25</v>
      </c>
      <c r="F230" s="5">
        <v>1730</v>
      </c>
      <c r="G230" s="5" t="s">
        <v>21</v>
      </c>
      <c r="H230" s="5" t="s">
        <v>18</v>
      </c>
      <c r="I230" s="5">
        <v>3</v>
      </c>
      <c r="J230" s="5">
        <v>1</v>
      </c>
    </row>
    <row r="231" spans="1:13">
      <c r="A231" s="5">
        <v>1944</v>
      </c>
      <c r="D231" s="5" t="s">
        <v>129</v>
      </c>
      <c r="E231" s="5" t="s">
        <v>16</v>
      </c>
      <c r="F231" s="5">
        <v>731</v>
      </c>
      <c r="G231" s="5" t="s">
        <v>21</v>
      </c>
      <c r="H231" s="5" t="s">
        <v>18</v>
      </c>
      <c r="I231" s="5">
        <v>2</v>
      </c>
      <c r="J231" s="5">
        <v>1</v>
      </c>
    </row>
    <row r="232" spans="1:13">
      <c r="A232" s="5">
        <v>1944</v>
      </c>
      <c r="B232" s="5" t="s">
        <v>55</v>
      </c>
      <c r="D232" s="5" t="s">
        <v>77</v>
      </c>
      <c r="E232" s="5" t="s">
        <v>76</v>
      </c>
      <c r="F232" s="5">
        <v>926</v>
      </c>
      <c r="G232" s="5" t="s">
        <v>21</v>
      </c>
      <c r="H232" s="5" t="s">
        <v>18</v>
      </c>
      <c r="I232" s="5">
        <v>2</v>
      </c>
    </row>
    <row r="233" spans="1:13">
      <c r="A233" s="5">
        <v>1943</v>
      </c>
      <c r="D233" s="5" t="s">
        <v>176</v>
      </c>
      <c r="E233" s="5" t="s">
        <v>82</v>
      </c>
      <c r="F233" s="5">
        <v>3860</v>
      </c>
      <c r="G233" s="5" t="s">
        <v>98</v>
      </c>
      <c r="H233" s="5" t="s">
        <v>18</v>
      </c>
      <c r="I233" s="5">
        <v>4</v>
      </c>
      <c r="J233" s="5">
        <v>3</v>
      </c>
    </row>
    <row r="234" spans="1:13">
      <c r="A234" s="5">
        <v>1943</v>
      </c>
      <c r="D234" s="5" t="s">
        <v>177</v>
      </c>
      <c r="E234" s="5" t="s">
        <v>46</v>
      </c>
      <c r="F234" s="5">
        <v>1690</v>
      </c>
      <c r="G234" s="5" t="s">
        <v>26</v>
      </c>
      <c r="H234" s="5" t="s">
        <v>18</v>
      </c>
      <c r="I234" s="5">
        <v>3</v>
      </c>
      <c r="J234" s="5">
        <v>1</v>
      </c>
    </row>
    <row r="235" spans="1:13">
      <c r="A235" s="5">
        <v>1941</v>
      </c>
      <c r="D235" s="5" t="s">
        <v>157</v>
      </c>
      <c r="E235" s="5" t="s">
        <v>16</v>
      </c>
      <c r="F235" s="5">
        <v>2560</v>
      </c>
      <c r="G235" s="5" t="s">
        <v>17</v>
      </c>
      <c r="H235" s="5" t="s">
        <v>18</v>
      </c>
      <c r="I235" s="5">
        <v>2</v>
      </c>
      <c r="J235" s="5">
        <v>1</v>
      </c>
      <c r="K235" s="5">
        <v>1</v>
      </c>
    </row>
    <row r="236" spans="1:13">
      <c r="A236" s="5">
        <v>1941</v>
      </c>
      <c r="D236" s="5" t="s">
        <v>83</v>
      </c>
      <c r="E236" s="5" t="s">
        <v>20</v>
      </c>
      <c r="F236" s="5">
        <v>3676</v>
      </c>
      <c r="G236" s="5" t="s">
        <v>21</v>
      </c>
      <c r="H236" s="5" t="s">
        <v>18</v>
      </c>
      <c r="I236" s="5">
        <v>2</v>
      </c>
    </row>
    <row r="237" spans="1:13">
      <c r="A237" s="5">
        <v>1940</v>
      </c>
      <c r="D237" s="5" t="s">
        <v>78</v>
      </c>
      <c r="E237" s="5" t="s">
        <v>16</v>
      </c>
      <c r="F237" s="5">
        <v>815</v>
      </c>
      <c r="G237" s="5" t="s">
        <v>21</v>
      </c>
      <c r="H237" s="5" t="s">
        <v>18</v>
      </c>
      <c r="I237" s="5">
        <v>2</v>
      </c>
      <c r="J237" s="5">
        <v>11</v>
      </c>
      <c r="K237" s="5">
        <v>20</v>
      </c>
    </row>
    <row r="238" spans="1:13">
      <c r="A238" s="5">
        <v>1940</v>
      </c>
      <c r="D238" s="5" t="s">
        <v>44</v>
      </c>
      <c r="E238" s="5" t="s">
        <v>20</v>
      </c>
      <c r="F238" s="5">
        <v>1784</v>
      </c>
      <c r="G238" s="5" t="s">
        <v>21</v>
      </c>
      <c r="H238" s="5" t="s">
        <v>18</v>
      </c>
      <c r="I238" s="5">
        <v>2</v>
      </c>
      <c r="J238" s="5">
        <v>1</v>
      </c>
      <c r="K238" s="5">
        <v>2</v>
      </c>
    </row>
    <row r="239" spans="1:13">
      <c r="A239" s="5">
        <v>1940</v>
      </c>
      <c r="D239" s="5" t="s">
        <v>147</v>
      </c>
      <c r="E239" s="5" t="s">
        <v>148</v>
      </c>
      <c r="F239" s="5">
        <v>2890</v>
      </c>
      <c r="G239" s="5" t="s">
        <v>21</v>
      </c>
      <c r="H239" s="5" t="s">
        <v>18</v>
      </c>
      <c r="I239" s="5">
        <v>2</v>
      </c>
    </row>
    <row r="240" spans="1:13">
      <c r="A240" s="5">
        <v>1939</v>
      </c>
      <c r="D240" s="5" t="s">
        <v>126</v>
      </c>
      <c r="E240" s="5" t="s">
        <v>20</v>
      </c>
      <c r="F240" s="5">
        <v>2565</v>
      </c>
      <c r="G240" s="5" t="s">
        <v>17</v>
      </c>
      <c r="H240" s="5" t="s">
        <v>18</v>
      </c>
      <c r="I240" s="5">
        <v>1</v>
      </c>
      <c r="J240" s="5">
        <v>10</v>
      </c>
    </row>
    <row r="241" spans="1:13">
      <c r="A241" s="5">
        <v>1939</v>
      </c>
      <c r="D241" s="5" t="s">
        <v>178</v>
      </c>
      <c r="E241" s="5" t="s">
        <v>16</v>
      </c>
      <c r="F241" s="5">
        <v>403</v>
      </c>
      <c r="G241" s="5" t="s">
        <v>21</v>
      </c>
      <c r="H241" s="5" t="s">
        <v>18</v>
      </c>
      <c r="I241" s="5">
        <v>2</v>
      </c>
      <c r="J241" s="5">
        <v>2</v>
      </c>
    </row>
    <row r="242" spans="1:13">
      <c r="A242" s="5">
        <v>1938</v>
      </c>
      <c r="B242" s="5" t="s">
        <v>55</v>
      </c>
      <c r="D242" s="5" t="s">
        <v>179</v>
      </c>
      <c r="E242" s="5" t="s">
        <v>74</v>
      </c>
      <c r="F242" s="5">
        <v>3058</v>
      </c>
      <c r="G242" s="5" t="s">
        <v>26</v>
      </c>
      <c r="H242" s="5" t="s">
        <v>18</v>
      </c>
      <c r="I242" s="5">
        <v>1</v>
      </c>
    </row>
    <row r="243" spans="1:13">
      <c r="A243" s="5">
        <v>1938</v>
      </c>
      <c r="D243" s="5" t="s">
        <v>29</v>
      </c>
      <c r="E243" s="5" t="s">
        <v>30</v>
      </c>
      <c r="F243" s="5">
        <v>2462</v>
      </c>
      <c r="G243" s="5" t="s">
        <v>21</v>
      </c>
      <c r="H243" s="5" t="s">
        <v>18</v>
      </c>
      <c r="I243" s="5">
        <v>2</v>
      </c>
    </row>
    <row r="244" spans="1:13">
      <c r="A244" s="5">
        <v>1937</v>
      </c>
      <c r="B244" s="5" t="s">
        <v>55</v>
      </c>
      <c r="C244" s="5" t="s">
        <v>56</v>
      </c>
      <c r="D244" s="5" t="s">
        <v>86</v>
      </c>
      <c r="E244" s="5" t="s">
        <v>87</v>
      </c>
      <c r="F244" s="5">
        <v>688</v>
      </c>
      <c r="G244" s="5" t="s">
        <v>88</v>
      </c>
      <c r="H244" s="5" t="s">
        <v>18</v>
      </c>
      <c r="I244" s="5">
        <v>4</v>
      </c>
      <c r="J244" s="5">
        <v>507</v>
      </c>
    </row>
    <row r="245" spans="1:13">
      <c r="A245" s="5">
        <v>1937</v>
      </c>
      <c r="D245" s="5" t="s">
        <v>180</v>
      </c>
      <c r="E245" s="5" t="s">
        <v>48</v>
      </c>
      <c r="F245" s="5">
        <v>3125</v>
      </c>
      <c r="G245" s="5" t="s">
        <v>21</v>
      </c>
      <c r="H245" s="5" t="s">
        <v>18</v>
      </c>
      <c r="I245" s="5">
        <v>2</v>
      </c>
      <c r="J245" s="5">
        <v>3</v>
      </c>
    </row>
    <row r="246" spans="1:13">
      <c r="A246" s="5">
        <v>1936</v>
      </c>
      <c r="D246" s="5" t="s">
        <v>157</v>
      </c>
      <c r="E246" s="5" t="s">
        <v>16</v>
      </c>
      <c r="F246" s="5">
        <v>2560</v>
      </c>
      <c r="G246" s="5" t="s">
        <v>17</v>
      </c>
      <c r="H246" s="5" t="s">
        <v>18</v>
      </c>
      <c r="I246" s="5">
        <v>3</v>
      </c>
      <c r="J246" s="5">
        <v>2</v>
      </c>
    </row>
    <row r="247" spans="1:13">
      <c r="A247" s="5">
        <v>1933</v>
      </c>
      <c r="D247" s="5" t="s">
        <v>181</v>
      </c>
      <c r="E247" s="5" t="s">
        <v>16</v>
      </c>
      <c r="F247" s="5">
        <v>649</v>
      </c>
      <c r="G247" s="5" t="s">
        <v>21</v>
      </c>
      <c r="H247" s="5" t="s">
        <v>18</v>
      </c>
      <c r="I247" s="5">
        <v>4</v>
      </c>
      <c r="J247" s="5">
        <v>8</v>
      </c>
      <c r="K247" s="5">
        <v>26</v>
      </c>
    </row>
    <row r="248" spans="1:13">
      <c r="A248" s="5">
        <v>1933</v>
      </c>
      <c r="B248" s="5" t="s">
        <v>55</v>
      </c>
      <c r="C248" s="5" t="s">
        <v>56</v>
      </c>
      <c r="D248" s="5" t="s">
        <v>182</v>
      </c>
      <c r="E248" s="5" t="s">
        <v>37</v>
      </c>
      <c r="F248" s="5">
        <v>1145</v>
      </c>
      <c r="G248" s="5" t="s">
        <v>21</v>
      </c>
      <c r="H248" s="5" t="s">
        <v>18</v>
      </c>
      <c r="I248" s="5">
        <v>3</v>
      </c>
    </row>
    <row r="249" spans="1:13">
      <c r="A249" s="5">
        <v>1933</v>
      </c>
      <c r="B249" s="5" t="s">
        <v>55</v>
      </c>
      <c r="D249" s="5" t="s">
        <v>41</v>
      </c>
      <c r="E249" s="5" t="s">
        <v>30</v>
      </c>
      <c r="F249" s="5">
        <v>1565</v>
      </c>
      <c r="G249" s="5" t="s">
        <v>21</v>
      </c>
      <c r="H249" s="5" t="s">
        <v>18</v>
      </c>
      <c r="I249" s="5">
        <v>2</v>
      </c>
    </row>
    <row r="250" spans="1:13">
      <c r="A250" s="5">
        <v>1932</v>
      </c>
      <c r="D250" s="5" t="s">
        <v>183</v>
      </c>
      <c r="E250" s="5" t="s">
        <v>16</v>
      </c>
      <c r="F250" s="5">
        <v>2176</v>
      </c>
      <c r="G250" s="5" t="s">
        <v>21</v>
      </c>
      <c r="H250" s="5" t="s">
        <v>18</v>
      </c>
      <c r="I250" s="5">
        <v>3</v>
      </c>
      <c r="J250" s="5">
        <v>2</v>
      </c>
      <c r="K250" s="5">
        <v>7</v>
      </c>
    </row>
    <row r="251" spans="1:13">
      <c r="A251" s="5">
        <v>1932</v>
      </c>
      <c r="D251" s="5" t="s">
        <v>79</v>
      </c>
      <c r="E251" s="5" t="s">
        <v>54</v>
      </c>
      <c r="F251" s="5">
        <v>3763</v>
      </c>
      <c r="G251" s="5" t="s">
        <v>21</v>
      </c>
      <c r="H251" s="5" t="s">
        <v>18</v>
      </c>
      <c r="I251" s="5">
        <v>4</v>
      </c>
    </row>
    <row r="252" spans="1:13">
      <c r="A252" s="5">
        <v>1931</v>
      </c>
      <c r="D252" s="5" t="s">
        <v>157</v>
      </c>
      <c r="E252" s="5" t="s">
        <v>16</v>
      </c>
      <c r="F252" s="5">
        <v>2560</v>
      </c>
      <c r="G252" s="5" t="s">
        <v>17</v>
      </c>
      <c r="H252" s="5" t="s">
        <v>18</v>
      </c>
      <c r="I252" s="5">
        <v>3</v>
      </c>
      <c r="J252" s="5">
        <v>3</v>
      </c>
    </row>
    <row r="253" spans="1:13">
      <c r="A253" s="5">
        <v>1930</v>
      </c>
      <c r="D253" s="5" t="s">
        <v>32</v>
      </c>
      <c r="E253" s="5" t="s">
        <v>20</v>
      </c>
      <c r="F253" s="5">
        <v>2947</v>
      </c>
      <c r="G253" s="5" t="s">
        <v>21</v>
      </c>
      <c r="H253" s="5" t="s">
        <v>18</v>
      </c>
      <c r="I253" s="5">
        <v>3</v>
      </c>
      <c r="J253" s="5">
        <v>1369</v>
      </c>
      <c r="M253" s="5">
        <v>1109</v>
      </c>
    </row>
    <row r="254" spans="1:13">
      <c r="A254" s="5">
        <v>1930</v>
      </c>
      <c r="D254" s="5" t="s">
        <v>157</v>
      </c>
      <c r="E254" s="5" t="s">
        <v>16</v>
      </c>
      <c r="F254" s="5">
        <v>2560</v>
      </c>
      <c r="G254" s="5" t="s">
        <v>17</v>
      </c>
      <c r="H254" s="5" t="s">
        <v>18</v>
      </c>
      <c r="I254" s="5">
        <v>3</v>
      </c>
      <c r="J254" s="5">
        <v>6</v>
      </c>
    </row>
    <row r="255" spans="1:13">
      <c r="A255" s="5">
        <v>1930</v>
      </c>
      <c r="B255" s="5" t="s">
        <v>55</v>
      </c>
      <c r="D255" s="5" t="s">
        <v>77</v>
      </c>
      <c r="E255" s="5" t="s">
        <v>76</v>
      </c>
      <c r="F255" s="5">
        <v>926</v>
      </c>
      <c r="G255" s="5" t="s">
        <v>21</v>
      </c>
      <c r="H255" s="5" t="s">
        <v>18</v>
      </c>
      <c r="I255" s="5">
        <v>3</v>
      </c>
      <c r="J255" s="5">
        <v>5</v>
      </c>
      <c r="K255" s="5">
        <v>20</v>
      </c>
    </row>
    <row r="256" spans="1:13">
      <c r="A256" s="5">
        <v>1930</v>
      </c>
      <c r="B256" s="5" t="s">
        <v>55</v>
      </c>
      <c r="D256" s="5" t="s">
        <v>93</v>
      </c>
      <c r="E256" s="5" t="s">
        <v>20</v>
      </c>
      <c r="F256" s="5">
        <v>813</v>
      </c>
      <c r="G256" s="5" t="s">
        <v>63</v>
      </c>
      <c r="H256" s="5" t="s">
        <v>18</v>
      </c>
      <c r="I256" s="5">
        <v>2</v>
      </c>
    </row>
    <row r="257" spans="1:13">
      <c r="A257" s="5">
        <v>1929</v>
      </c>
      <c r="D257" s="5" t="s">
        <v>101</v>
      </c>
      <c r="E257" s="5" t="s">
        <v>54</v>
      </c>
      <c r="F257" s="5">
        <v>3772</v>
      </c>
      <c r="G257" s="5" t="s">
        <v>21</v>
      </c>
      <c r="H257" s="5" t="s">
        <v>18</v>
      </c>
      <c r="I257" s="5">
        <v>3</v>
      </c>
      <c r="J257" s="5">
        <v>200</v>
      </c>
    </row>
    <row r="258" spans="1:13">
      <c r="A258" s="5">
        <v>1929</v>
      </c>
      <c r="D258" s="5" t="s">
        <v>184</v>
      </c>
      <c r="E258" s="5" t="s">
        <v>16</v>
      </c>
      <c r="F258" s="5">
        <v>1140</v>
      </c>
      <c r="G258" s="5" t="s">
        <v>21</v>
      </c>
      <c r="H258" s="5" t="s">
        <v>18</v>
      </c>
      <c r="I258" s="5">
        <v>4</v>
      </c>
      <c r="J258" s="5">
        <v>2</v>
      </c>
      <c r="K258" s="5">
        <v>4</v>
      </c>
    </row>
    <row r="259" spans="1:13">
      <c r="A259" s="5">
        <v>1928</v>
      </c>
      <c r="B259" s="5" t="s">
        <v>55</v>
      </c>
      <c r="D259" s="5" t="s">
        <v>31</v>
      </c>
      <c r="E259" s="5" t="s">
        <v>20</v>
      </c>
      <c r="F259" s="5">
        <v>875</v>
      </c>
      <c r="G259" s="5" t="s">
        <v>21</v>
      </c>
      <c r="H259" s="5" t="s">
        <v>18</v>
      </c>
      <c r="I259" s="5">
        <v>3</v>
      </c>
      <c r="J259" s="5">
        <v>98</v>
      </c>
    </row>
    <row r="260" spans="1:13">
      <c r="A260" s="5">
        <v>1928</v>
      </c>
      <c r="D260" s="5" t="s">
        <v>185</v>
      </c>
      <c r="E260" s="5" t="s">
        <v>186</v>
      </c>
      <c r="F260" s="5">
        <v>329</v>
      </c>
      <c r="G260" s="5" t="s">
        <v>26</v>
      </c>
      <c r="H260" s="5" t="s">
        <v>18</v>
      </c>
      <c r="I260" s="5">
        <v>2</v>
      </c>
      <c r="J260" s="5">
        <v>48</v>
      </c>
    </row>
    <row r="261" spans="1:13">
      <c r="A261" s="5">
        <v>1928</v>
      </c>
      <c r="D261" s="5" t="s">
        <v>126</v>
      </c>
      <c r="E261" s="5" t="s">
        <v>20</v>
      </c>
      <c r="F261" s="5">
        <v>2565</v>
      </c>
      <c r="G261" s="5" t="s">
        <v>17</v>
      </c>
      <c r="H261" s="5" t="s">
        <v>18</v>
      </c>
      <c r="I261" s="5">
        <v>2</v>
      </c>
      <c r="J261" s="5">
        <v>40</v>
      </c>
    </row>
    <row r="262" spans="1:13">
      <c r="A262" s="5">
        <v>1928</v>
      </c>
      <c r="D262" s="5" t="s">
        <v>75</v>
      </c>
      <c r="E262" s="5" t="s">
        <v>76</v>
      </c>
      <c r="F262" s="5">
        <v>3350</v>
      </c>
      <c r="G262" s="5" t="s">
        <v>21</v>
      </c>
      <c r="H262" s="5" t="s">
        <v>18</v>
      </c>
      <c r="I262" s="5">
        <v>1</v>
      </c>
      <c r="J262" s="5">
        <v>5</v>
      </c>
    </row>
    <row r="263" spans="1:13">
      <c r="A263" s="5">
        <v>1928</v>
      </c>
      <c r="D263" s="5" t="s">
        <v>29</v>
      </c>
      <c r="E263" s="5" t="s">
        <v>30</v>
      </c>
      <c r="F263" s="5">
        <v>2462</v>
      </c>
      <c r="G263" s="5" t="s">
        <v>21</v>
      </c>
      <c r="H263" s="5" t="s">
        <v>18</v>
      </c>
      <c r="I263" s="5">
        <v>3</v>
      </c>
    </row>
    <row r="264" spans="1:13">
      <c r="A264" s="5">
        <v>1928</v>
      </c>
      <c r="B264" s="5" t="s">
        <v>55</v>
      </c>
      <c r="D264" s="5" t="s">
        <v>93</v>
      </c>
      <c r="E264" s="5" t="s">
        <v>20</v>
      </c>
      <c r="F264" s="5">
        <v>813</v>
      </c>
      <c r="G264" s="5" t="s">
        <v>63</v>
      </c>
      <c r="H264" s="5" t="s">
        <v>18</v>
      </c>
    </row>
    <row r="265" spans="1:13">
      <c r="A265" s="5">
        <v>1927</v>
      </c>
      <c r="D265" s="5" t="s">
        <v>187</v>
      </c>
      <c r="E265" s="5" t="s">
        <v>50</v>
      </c>
      <c r="F265" s="5">
        <v>1760</v>
      </c>
      <c r="G265" s="5" t="s">
        <v>21</v>
      </c>
      <c r="H265" s="5" t="s">
        <v>18</v>
      </c>
      <c r="I265" s="5">
        <v>1</v>
      </c>
      <c r="J265" s="5">
        <v>1</v>
      </c>
    </row>
    <row r="266" spans="1:13">
      <c r="A266" s="5">
        <v>1927</v>
      </c>
      <c r="B266" s="5" t="s">
        <v>55</v>
      </c>
      <c r="D266" s="5" t="s">
        <v>31</v>
      </c>
      <c r="E266" s="5" t="s">
        <v>20</v>
      </c>
      <c r="F266" s="5">
        <v>875</v>
      </c>
      <c r="G266" s="5" t="s">
        <v>21</v>
      </c>
      <c r="H266" s="5" t="s">
        <v>18</v>
      </c>
    </row>
    <row r="267" spans="1:13">
      <c r="A267" s="5">
        <v>1926</v>
      </c>
      <c r="D267" s="5" t="s">
        <v>156</v>
      </c>
      <c r="E267" s="5" t="s">
        <v>16</v>
      </c>
      <c r="F267" s="5">
        <v>2077</v>
      </c>
      <c r="G267" s="5" t="s">
        <v>21</v>
      </c>
      <c r="H267" s="5" t="s">
        <v>18</v>
      </c>
      <c r="I267" s="5">
        <v>3</v>
      </c>
      <c r="J267" s="5">
        <v>146</v>
      </c>
      <c r="K267" s="5">
        <v>207</v>
      </c>
      <c r="M267" s="5">
        <v>5080</v>
      </c>
    </row>
    <row r="268" spans="1:13">
      <c r="A268" s="5">
        <v>1924</v>
      </c>
      <c r="D268" s="5" t="s">
        <v>24</v>
      </c>
      <c r="E268" s="5" t="s">
        <v>25</v>
      </c>
      <c r="F268" s="5">
        <v>1222</v>
      </c>
      <c r="G268" s="5" t="s">
        <v>26</v>
      </c>
      <c r="H268" s="5" t="s">
        <v>18</v>
      </c>
      <c r="I268" s="5">
        <v>2</v>
      </c>
      <c r="J268" s="5">
        <v>1</v>
      </c>
    </row>
    <row r="269" spans="1:13">
      <c r="A269" s="5">
        <v>1923</v>
      </c>
      <c r="D269" s="5" t="s">
        <v>188</v>
      </c>
      <c r="E269" s="5" t="s">
        <v>20</v>
      </c>
      <c r="F269" s="5">
        <v>2665</v>
      </c>
      <c r="G269" s="5" t="s">
        <v>21</v>
      </c>
      <c r="H269" s="5" t="s">
        <v>18</v>
      </c>
      <c r="I269" s="5">
        <v>1</v>
      </c>
      <c r="J269" s="5">
        <v>1</v>
      </c>
    </row>
    <row r="270" spans="1:13">
      <c r="A270" s="5">
        <v>1923</v>
      </c>
      <c r="D270" s="5" t="s">
        <v>43</v>
      </c>
      <c r="E270" s="5" t="s">
        <v>16</v>
      </c>
      <c r="F270" s="5">
        <v>1700</v>
      </c>
      <c r="G270" s="5" t="s">
        <v>26</v>
      </c>
      <c r="H270" s="5" t="s">
        <v>18</v>
      </c>
      <c r="I270" s="5">
        <v>2</v>
      </c>
      <c r="J270" s="5">
        <v>1</v>
      </c>
    </row>
    <row r="271" spans="1:13">
      <c r="A271" s="5">
        <v>1920</v>
      </c>
      <c r="D271" s="5" t="s">
        <v>32</v>
      </c>
      <c r="E271" s="5" t="s">
        <v>20</v>
      </c>
      <c r="F271" s="5">
        <v>2947</v>
      </c>
      <c r="G271" s="5" t="s">
        <v>21</v>
      </c>
      <c r="H271" s="5" t="s">
        <v>18</v>
      </c>
      <c r="I271" s="5">
        <v>3</v>
      </c>
      <c r="J271" s="5">
        <v>33</v>
      </c>
    </row>
    <row r="272" spans="1:13">
      <c r="A272" s="5">
        <v>1920</v>
      </c>
      <c r="D272" s="5" t="s">
        <v>189</v>
      </c>
      <c r="E272" s="5" t="s">
        <v>190</v>
      </c>
      <c r="F272" s="5">
        <v>1950</v>
      </c>
      <c r="G272" s="5" t="s">
        <v>21</v>
      </c>
      <c r="H272" s="5" t="s">
        <v>18</v>
      </c>
      <c r="I272" s="5">
        <v>3</v>
      </c>
    </row>
    <row r="273" spans="1:13">
      <c r="A273" s="5">
        <v>1919</v>
      </c>
      <c r="D273" s="5" t="s">
        <v>23</v>
      </c>
      <c r="E273" s="5" t="s">
        <v>20</v>
      </c>
      <c r="F273" s="5">
        <v>1731</v>
      </c>
      <c r="G273" s="5" t="s">
        <v>21</v>
      </c>
      <c r="H273" s="5" t="s">
        <v>18</v>
      </c>
      <c r="I273" s="5">
        <v>4</v>
      </c>
      <c r="J273" s="5">
        <v>5110</v>
      </c>
      <c r="M273" s="5">
        <v>9000</v>
      </c>
    </row>
    <row r="274" spans="1:13">
      <c r="A274" s="5">
        <v>1919</v>
      </c>
      <c r="B274" s="5" t="s">
        <v>55</v>
      </c>
      <c r="D274" s="5" t="s">
        <v>77</v>
      </c>
      <c r="E274" s="5" t="s">
        <v>76</v>
      </c>
      <c r="F274" s="5">
        <v>926</v>
      </c>
      <c r="G274" s="5" t="s">
        <v>21</v>
      </c>
      <c r="H274" s="5" t="s">
        <v>18</v>
      </c>
      <c r="I274" s="5">
        <v>3</v>
      </c>
      <c r="J274" s="5">
        <v>4</v>
      </c>
      <c r="M274" s="5">
        <v>10</v>
      </c>
    </row>
    <row r="275" spans="1:13">
      <c r="A275" s="5">
        <v>1919</v>
      </c>
      <c r="D275" s="5" t="s">
        <v>81</v>
      </c>
      <c r="E275" s="5" t="s">
        <v>82</v>
      </c>
      <c r="F275" s="5">
        <v>5426</v>
      </c>
      <c r="G275" s="5" t="s">
        <v>21</v>
      </c>
      <c r="H275" s="5" t="s">
        <v>18</v>
      </c>
      <c r="I275" s="5">
        <v>1</v>
      </c>
    </row>
    <row r="276" spans="1:13">
      <c r="A276" s="5">
        <v>1919</v>
      </c>
      <c r="B276" s="5" t="s">
        <v>55</v>
      </c>
      <c r="D276" s="5" t="s">
        <v>191</v>
      </c>
      <c r="E276" s="5" t="s">
        <v>20</v>
      </c>
      <c r="F276" s="5">
        <v>-5</v>
      </c>
      <c r="G276" s="5" t="s">
        <v>136</v>
      </c>
      <c r="H276" s="5" t="s">
        <v>18</v>
      </c>
    </row>
    <row r="277" spans="1:13">
      <c r="A277" s="5">
        <v>1919</v>
      </c>
      <c r="B277" s="5" t="s">
        <v>55</v>
      </c>
      <c r="D277" s="5" t="s">
        <v>192</v>
      </c>
      <c r="E277" s="5" t="s">
        <v>25</v>
      </c>
      <c r="F277" s="5">
        <v>4170</v>
      </c>
      <c r="G277" s="5" t="s">
        <v>26</v>
      </c>
      <c r="H277" s="5" t="s">
        <v>18</v>
      </c>
      <c r="I277" s="5">
        <v>0</v>
      </c>
    </row>
    <row r="278" spans="1:13">
      <c r="A278" s="5">
        <v>1918</v>
      </c>
      <c r="B278" s="5" t="s">
        <v>55</v>
      </c>
      <c r="D278" s="5" t="s">
        <v>191</v>
      </c>
      <c r="E278" s="5" t="s">
        <v>20</v>
      </c>
      <c r="F278" s="5">
        <v>-5</v>
      </c>
      <c r="G278" s="5" t="s">
        <v>136</v>
      </c>
      <c r="H278" s="5" t="s">
        <v>18</v>
      </c>
      <c r="I278" s="5">
        <v>3</v>
      </c>
    </row>
    <row r="279" spans="1:13">
      <c r="A279" s="5">
        <v>1918</v>
      </c>
      <c r="D279" s="5" t="s">
        <v>49</v>
      </c>
      <c r="E279" s="5" t="s">
        <v>50</v>
      </c>
      <c r="F279" s="5">
        <v>1512</v>
      </c>
      <c r="G279" s="5" t="s">
        <v>51</v>
      </c>
      <c r="H279" s="5" t="s">
        <v>18</v>
      </c>
      <c r="I279" s="5">
        <v>4</v>
      </c>
    </row>
    <row r="280" spans="1:13">
      <c r="A280" s="5">
        <v>1917</v>
      </c>
      <c r="C280" s="5" t="s">
        <v>56</v>
      </c>
      <c r="D280" s="5" t="s">
        <v>193</v>
      </c>
      <c r="E280" s="5" t="s">
        <v>190</v>
      </c>
      <c r="F280" s="5">
        <v>1893</v>
      </c>
      <c r="G280" s="5" t="s">
        <v>21</v>
      </c>
      <c r="H280" s="5" t="s">
        <v>18</v>
      </c>
      <c r="I280" s="5">
        <v>3</v>
      </c>
      <c r="J280" s="5">
        <v>325</v>
      </c>
    </row>
    <row r="281" spans="1:13">
      <c r="A281" s="5">
        <v>1917</v>
      </c>
      <c r="D281" s="5" t="s">
        <v>194</v>
      </c>
      <c r="E281" s="5" t="s">
        <v>68</v>
      </c>
      <c r="F281" s="5">
        <v>1111</v>
      </c>
      <c r="G281" s="5" t="s">
        <v>133</v>
      </c>
      <c r="H281" s="5" t="s">
        <v>18</v>
      </c>
      <c r="I281" s="5">
        <v>1</v>
      </c>
      <c r="J281" s="5">
        <v>2</v>
      </c>
      <c r="K281" s="5">
        <v>3</v>
      </c>
    </row>
    <row r="282" spans="1:13">
      <c r="A282" s="5">
        <v>1917</v>
      </c>
      <c r="D282" s="5" t="s">
        <v>147</v>
      </c>
      <c r="E282" s="5" t="s">
        <v>148</v>
      </c>
      <c r="F282" s="5">
        <v>2890</v>
      </c>
      <c r="G282" s="5" t="s">
        <v>21</v>
      </c>
      <c r="H282" s="5" t="s">
        <v>18</v>
      </c>
      <c r="I282" s="5">
        <v>3</v>
      </c>
    </row>
    <row r="283" spans="1:13">
      <c r="A283" s="5">
        <v>1916</v>
      </c>
      <c r="D283" s="5" t="s">
        <v>45</v>
      </c>
      <c r="E283" s="5" t="s">
        <v>46</v>
      </c>
      <c r="F283" s="5">
        <v>5023</v>
      </c>
      <c r="G283" s="5" t="s">
        <v>21</v>
      </c>
      <c r="H283" s="5" t="s">
        <v>18</v>
      </c>
      <c r="I283" s="5">
        <v>4</v>
      </c>
    </row>
    <row r="284" spans="1:13">
      <c r="A284" s="5">
        <v>1916</v>
      </c>
      <c r="B284" s="5" t="s">
        <v>55</v>
      </c>
      <c r="D284" s="5" t="s">
        <v>77</v>
      </c>
      <c r="E284" s="5" t="s">
        <v>76</v>
      </c>
      <c r="F284" s="5">
        <v>926</v>
      </c>
      <c r="G284" s="5" t="s">
        <v>21</v>
      </c>
      <c r="H284" s="5" t="s">
        <v>18</v>
      </c>
      <c r="I284" s="5">
        <v>3</v>
      </c>
    </row>
    <row r="285" spans="1:13">
      <c r="A285" s="5">
        <v>1914</v>
      </c>
      <c r="B285" s="5" t="s">
        <v>55</v>
      </c>
      <c r="C285" s="5" t="s">
        <v>56</v>
      </c>
      <c r="D285" s="5" t="s">
        <v>35</v>
      </c>
      <c r="E285" s="5" t="s">
        <v>16</v>
      </c>
      <c r="F285" s="5">
        <v>1117</v>
      </c>
      <c r="G285" s="5" t="s">
        <v>21</v>
      </c>
      <c r="H285" s="5" t="s">
        <v>18</v>
      </c>
      <c r="I285" s="5">
        <v>4</v>
      </c>
      <c r="J285" s="5">
        <v>28</v>
      </c>
      <c r="L285" s="5">
        <v>0.04</v>
      </c>
      <c r="M285" s="5">
        <v>2148</v>
      </c>
    </row>
    <row r="286" spans="1:13">
      <c r="A286" s="5">
        <v>1914</v>
      </c>
      <c r="D286" s="5" t="s">
        <v>195</v>
      </c>
      <c r="E286" s="5" t="s">
        <v>68</v>
      </c>
      <c r="F286" s="5">
        <v>321</v>
      </c>
      <c r="G286" s="5" t="s">
        <v>21</v>
      </c>
      <c r="H286" s="5" t="s">
        <v>18</v>
      </c>
      <c r="J286" s="5">
        <v>11</v>
      </c>
    </row>
    <row r="287" spans="1:13">
      <c r="A287" s="5">
        <v>1914</v>
      </c>
      <c r="D287" s="5" t="s">
        <v>196</v>
      </c>
      <c r="E287" s="5" t="s">
        <v>87</v>
      </c>
      <c r="F287" s="5">
        <v>742</v>
      </c>
      <c r="G287" s="5" t="s">
        <v>63</v>
      </c>
      <c r="H287" s="5" t="s">
        <v>18</v>
      </c>
      <c r="I287" s="5">
        <v>3</v>
      </c>
    </row>
    <row r="288" spans="1:13">
      <c r="A288" s="5">
        <v>1913</v>
      </c>
      <c r="D288" s="5" t="s">
        <v>197</v>
      </c>
      <c r="E288" s="5" t="s">
        <v>90</v>
      </c>
      <c r="F288" s="5">
        <v>1334</v>
      </c>
      <c r="G288" s="5" t="s">
        <v>88</v>
      </c>
      <c r="H288" s="5" t="s">
        <v>18</v>
      </c>
      <c r="I288" s="5">
        <v>3</v>
      </c>
      <c r="J288" s="5">
        <v>21</v>
      </c>
    </row>
    <row r="289" spans="1:13">
      <c r="A289" s="5">
        <v>1913</v>
      </c>
      <c r="B289" s="5" t="s">
        <v>55</v>
      </c>
      <c r="C289" s="5" t="s">
        <v>56</v>
      </c>
      <c r="D289" s="5" t="s">
        <v>151</v>
      </c>
      <c r="E289" s="5" t="s">
        <v>20</v>
      </c>
      <c r="F289" s="5">
        <v>1320</v>
      </c>
      <c r="G289" s="5" t="s">
        <v>21</v>
      </c>
      <c r="H289" s="5" t="s">
        <v>18</v>
      </c>
      <c r="I289" s="5">
        <v>2</v>
      </c>
    </row>
    <row r="290" spans="1:13">
      <c r="A290" s="5">
        <v>1913</v>
      </c>
      <c r="D290" s="5" t="s">
        <v>83</v>
      </c>
      <c r="E290" s="5" t="s">
        <v>20</v>
      </c>
      <c r="F290" s="5">
        <v>3676</v>
      </c>
      <c r="G290" s="5" t="s">
        <v>21</v>
      </c>
      <c r="H290" s="5" t="s">
        <v>18</v>
      </c>
      <c r="I290" s="5">
        <v>2</v>
      </c>
    </row>
    <row r="291" spans="1:13">
      <c r="A291" s="5">
        <v>1912</v>
      </c>
      <c r="D291" s="5" t="s">
        <v>179</v>
      </c>
      <c r="E291" s="5" t="s">
        <v>74</v>
      </c>
      <c r="F291" s="5">
        <v>3058</v>
      </c>
      <c r="G291" s="5" t="s">
        <v>26</v>
      </c>
      <c r="H291" s="5" t="s">
        <v>18</v>
      </c>
      <c r="I291" s="5">
        <v>3</v>
      </c>
      <c r="J291" s="5">
        <v>20</v>
      </c>
    </row>
    <row r="292" spans="1:13">
      <c r="A292" s="5">
        <v>1912</v>
      </c>
      <c r="D292" s="5" t="s">
        <v>198</v>
      </c>
      <c r="E292" s="5" t="s">
        <v>25</v>
      </c>
      <c r="F292" s="5">
        <v>841</v>
      </c>
      <c r="G292" s="5" t="s">
        <v>63</v>
      </c>
      <c r="H292" s="5" t="s">
        <v>18</v>
      </c>
      <c r="I292" s="5">
        <v>6</v>
      </c>
      <c r="J292" s="5">
        <v>2</v>
      </c>
    </row>
    <row r="293" spans="1:13">
      <c r="A293" s="5">
        <v>1911</v>
      </c>
      <c r="B293" s="5" t="s">
        <v>55</v>
      </c>
      <c r="C293" s="5" t="s">
        <v>56</v>
      </c>
      <c r="D293" s="5" t="s">
        <v>152</v>
      </c>
      <c r="E293" s="5" t="s">
        <v>30</v>
      </c>
      <c r="F293" s="5">
        <v>400</v>
      </c>
      <c r="G293" s="5" t="s">
        <v>21</v>
      </c>
      <c r="H293" s="5" t="s">
        <v>18</v>
      </c>
      <c r="I293" s="5">
        <v>4</v>
      </c>
      <c r="J293" s="5">
        <v>1335</v>
      </c>
      <c r="K293" s="5">
        <v>199</v>
      </c>
      <c r="M293" s="5">
        <v>543</v>
      </c>
    </row>
    <row r="294" spans="1:13">
      <c r="A294" s="5">
        <v>1911</v>
      </c>
      <c r="D294" s="5" t="s">
        <v>157</v>
      </c>
      <c r="E294" s="5" t="s">
        <v>16</v>
      </c>
      <c r="F294" s="5">
        <v>2560</v>
      </c>
      <c r="G294" s="5" t="s">
        <v>17</v>
      </c>
      <c r="H294" s="5" t="s">
        <v>18</v>
      </c>
      <c r="I294" s="5">
        <v>2</v>
      </c>
      <c r="J294" s="5">
        <v>1</v>
      </c>
      <c r="M294" s="5">
        <v>60</v>
      </c>
    </row>
    <row r="295" spans="1:13">
      <c r="A295" s="5">
        <v>1911</v>
      </c>
      <c r="D295" s="5" t="s">
        <v>157</v>
      </c>
      <c r="E295" s="5" t="s">
        <v>16</v>
      </c>
      <c r="F295" s="5">
        <v>2560</v>
      </c>
      <c r="G295" s="5" t="s">
        <v>17</v>
      </c>
      <c r="H295" s="5" t="s">
        <v>18</v>
      </c>
      <c r="I295" s="5">
        <v>2</v>
      </c>
    </row>
    <row r="296" spans="1:13">
      <c r="A296" s="5">
        <v>1911</v>
      </c>
      <c r="B296" s="5" t="s">
        <v>55</v>
      </c>
      <c r="D296" s="5" t="s">
        <v>199</v>
      </c>
      <c r="E296" s="5" t="s">
        <v>200</v>
      </c>
      <c r="F296" s="5">
        <v>140</v>
      </c>
      <c r="G296" s="5" t="s">
        <v>201</v>
      </c>
      <c r="H296" s="5" t="s">
        <v>18</v>
      </c>
    </row>
    <row r="297" spans="1:13">
      <c r="A297" s="5">
        <v>1911</v>
      </c>
      <c r="D297" s="5" t="s">
        <v>83</v>
      </c>
      <c r="E297" s="5" t="s">
        <v>20</v>
      </c>
      <c r="F297" s="5">
        <v>3676</v>
      </c>
      <c r="G297" s="5" t="s">
        <v>21</v>
      </c>
      <c r="H297" s="5" t="s">
        <v>18</v>
      </c>
      <c r="I297" s="5">
        <v>3</v>
      </c>
    </row>
    <row r="298" spans="1:13">
      <c r="A298" s="5">
        <v>1910</v>
      </c>
      <c r="D298" s="5" t="s">
        <v>129</v>
      </c>
      <c r="E298" s="5" t="s">
        <v>16</v>
      </c>
      <c r="F298" s="5">
        <v>731</v>
      </c>
      <c r="G298" s="5" t="s">
        <v>21</v>
      </c>
      <c r="H298" s="5" t="s">
        <v>18</v>
      </c>
      <c r="I298" s="5">
        <v>2</v>
      </c>
      <c r="J298" s="5">
        <v>1</v>
      </c>
    </row>
    <row r="299" spans="1:13">
      <c r="A299" s="5">
        <v>1909</v>
      </c>
      <c r="D299" s="5" t="s">
        <v>83</v>
      </c>
      <c r="E299" s="5" t="s">
        <v>20</v>
      </c>
      <c r="F299" s="5">
        <v>3676</v>
      </c>
      <c r="G299" s="5" t="s">
        <v>21</v>
      </c>
      <c r="H299" s="5" t="s">
        <v>18</v>
      </c>
      <c r="I299" s="5">
        <v>2</v>
      </c>
      <c r="J299" s="5">
        <v>221</v>
      </c>
    </row>
    <row r="300" spans="1:13">
      <c r="A300" s="5">
        <v>1909</v>
      </c>
      <c r="C300" s="5" t="s">
        <v>56</v>
      </c>
      <c r="D300" s="5" t="s">
        <v>202</v>
      </c>
      <c r="E300" s="5" t="s">
        <v>110</v>
      </c>
      <c r="F300" s="5">
        <v>4095</v>
      </c>
      <c r="G300" s="5" t="s">
        <v>21</v>
      </c>
      <c r="H300" s="5" t="s">
        <v>18</v>
      </c>
      <c r="I300" s="5">
        <v>2</v>
      </c>
    </row>
    <row r="301" spans="1:13">
      <c r="A301" s="5">
        <v>1907</v>
      </c>
      <c r="D301" s="5" t="s">
        <v>203</v>
      </c>
      <c r="E301" s="5" t="s">
        <v>20</v>
      </c>
      <c r="F301" s="5">
        <v>1703</v>
      </c>
      <c r="G301" s="5" t="s">
        <v>21</v>
      </c>
      <c r="H301" s="5" t="s">
        <v>18</v>
      </c>
      <c r="I301" s="5">
        <v>2</v>
      </c>
      <c r="J301" s="5">
        <v>1</v>
      </c>
    </row>
    <row r="302" spans="1:13">
      <c r="A302" s="5">
        <v>1907</v>
      </c>
      <c r="B302" s="5" t="s">
        <v>55</v>
      </c>
      <c r="D302" s="5" t="s">
        <v>204</v>
      </c>
      <c r="E302" s="5" t="s">
        <v>205</v>
      </c>
      <c r="F302" s="5">
        <v>-500</v>
      </c>
      <c r="G302" s="5" t="s">
        <v>136</v>
      </c>
      <c r="H302" s="5" t="s">
        <v>18</v>
      </c>
      <c r="I302" s="5">
        <v>0</v>
      </c>
    </row>
    <row r="303" spans="1:13">
      <c r="A303" s="5">
        <v>1907</v>
      </c>
      <c r="D303" s="5" t="s">
        <v>206</v>
      </c>
      <c r="E303" s="5" t="s">
        <v>207</v>
      </c>
      <c r="F303" s="5">
        <v>1501</v>
      </c>
      <c r="G303" s="5" t="s">
        <v>26</v>
      </c>
      <c r="H303" s="5" t="s">
        <v>18</v>
      </c>
      <c r="I303" s="5">
        <v>2</v>
      </c>
    </row>
    <row r="304" spans="1:13">
      <c r="A304" s="5">
        <v>1907</v>
      </c>
      <c r="B304" s="5" t="s">
        <v>55</v>
      </c>
      <c r="D304" s="5" t="s">
        <v>208</v>
      </c>
      <c r="E304" s="5" t="s">
        <v>209</v>
      </c>
      <c r="F304" s="5">
        <v>1858</v>
      </c>
      <c r="G304" s="5" t="s">
        <v>26</v>
      </c>
      <c r="H304" s="5" t="s">
        <v>18</v>
      </c>
    </row>
    <row r="305" spans="1:11">
      <c r="A305" s="5">
        <v>1906</v>
      </c>
      <c r="B305" s="5" t="s">
        <v>55</v>
      </c>
      <c r="D305" s="5" t="s">
        <v>174</v>
      </c>
      <c r="E305" s="5" t="s">
        <v>76</v>
      </c>
      <c r="F305" s="5">
        <v>1281</v>
      </c>
      <c r="G305" s="5" t="s">
        <v>17</v>
      </c>
      <c r="H305" s="5" t="s">
        <v>18</v>
      </c>
      <c r="I305" s="5">
        <v>3</v>
      </c>
      <c r="J305" s="5">
        <v>350</v>
      </c>
      <c r="K305" s="5">
        <v>300</v>
      </c>
    </row>
    <row r="306" spans="1:11">
      <c r="A306" s="5">
        <v>1905</v>
      </c>
      <c r="D306" s="5" t="s">
        <v>174</v>
      </c>
      <c r="E306" s="5" t="s">
        <v>76</v>
      </c>
      <c r="F306" s="5">
        <v>1281</v>
      </c>
      <c r="G306" s="5" t="s">
        <v>17</v>
      </c>
      <c r="H306" s="5" t="s">
        <v>18</v>
      </c>
      <c r="I306" s="5">
        <v>2</v>
      </c>
      <c r="J306" s="5">
        <v>1</v>
      </c>
      <c r="K306" s="5">
        <v>1</v>
      </c>
    </row>
    <row r="307" spans="1:11">
      <c r="A307" s="5">
        <v>1905</v>
      </c>
      <c r="B307" s="5" t="s">
        <v>55</v>
      </c>
      <c r="D307" s="5" t="s">
        <v>208</v>
      </c>
      <c r="E307" s="5" t="s">
        <v>209</v>
      </c>
      <c r="F307" s="5">
        <v>1858</v>
      </c>
      <c r="G307" s="5" t="s">
        <v>26</v>
      </c>
      <c r="H307" s="5" t="s">
        <v>18</v>
      </c>
      <c r="I307" s="5">
        <v>2</v>
      </c>
    </row>
    <row r="308" spans="1:11">
      <c r="A308" s="5">
        <v>1904</v>
      </c>
      <c r="D308" s="5" t="s">
        <v>71</v>
      </c>
      <c r="E308" s="5" t="s">
        <v>72</v>
      </c>
      <c r="F308" s="5">
        <v>2361</v>
      </c>
      <c r="G308" s="5" t="s">
        <v>26</v>
      </c>
      <c r="H308" s="5" t="s">
        <v>18</v>
      </c>
      <c r="I308" s="5">
        <v>2</v>
      </c>
      <c r="J308" s="5">
        <v>1</v>
      </c>
    </row>
    <row r="309" spans="1:11">
      <c r="A309" s="5">
        <v>1903</v>
      </c>
      <c r="D309" s="5" t="s">
        <v>194</v>
      </c>
      <c r="E309" s="5" t="s">
        <v>68</v>
      </c>
      <c r="F309" s="5">
        <v>1111</v>
      </c>
      <c r="G309" s="5" t="s">
        <v>133</v>
      </c>
      <c r="H309" s="5" t="s">
        <v>18</v>
      </c>
      <c r="I309" s="5">
        <v>1</v>
      </c>
      <c r="J309" s="5">
        <v>4</v>
      </c>
    </row>
    <row r="310" spans="1:11">
      <c r="A310" s="5">
        <v>1902</v>
      </c>
      <c r="B310" s="5" t="s">
        <v>55</v>
      </c>
      <c r="D310" s="5" t="s">
        <v>210</v>
      </c>
      <c r="E310" s="5" t="s">
        <v>211</v>
      </c>
      <c r="F310" s="5">
        <v>1397</v>
      </c>
      <c r="G310" s="5" t="s">
        <v>21</v>
      </c>
      <c r="H310" s="5" t="s">
        <v>18</v>
      </c>
      <c r="I310" s="5">
        <v>4</v>
      </c>
      <c r="J310" s="5">
        <v>28000</v>
      </c>
    </row>
    <row r="311" spans="1:11">
      <c r="A311" s="5">
        <v>1902</v>
      </c>
      <c r="B311" s="5" t="s">
        <v>55</v>
      </c>
      <c r="D311" s="5" t="s">
        <v>212</v>
      </c>
      <c r="E311" s="5" t="s">
        <v>213</v>
      </c>
      <c r="F311" s="5">
        <v>1220</v>
      </c>
      <c r="G311" s="5" t="s">
        <v>21</v>
      </c>
      <c r="H311" s="5" t="s">
        <v>18</v>
      </c>
      <c r="I311" s="5">
        <v>4</v>
      </c>
      <c r="J311" s="5">
        <v>1680</v>
      </c>
    </row>
    <row r="312" spans="1:11">
      <c r="A312" s="5">
        <v>1902</v>
      </c>
      <c r="D312" s="5" t="s">
        <v>101</v>
      </c>
      <c r="E312" s="5" t="s">
        <v>54</v>
      </c>
      <c r="F312" s="5">
        <v>3772</v>
      </c>
      <c r="G312" s="5" t="s">
        <v>21</v>
      </c>
      <c r="H312" s="5" t="s">
        <v>18</v>
      </c>
      <c r="I312" s="5">
        <v>6</v>
      </c>
      <c r="J312" s="5">
        <v>1500</v>
      </c>
    </row>
    <row r="313" spans="1:11">
      <c r="A313" s="5">
        <v>1902</v>
      </c>
      <c r="B313" s="5" t="s">
        <v>55</v>
      </c>
      <c r="D313" s="5" t="s">
        <v>210</v>
      </c>
      <c r="E313" s="5" t="s">
        <v>211</v>
      </c>
      <c r="F313" s="5">
        <v>1397</v>
      </c>
      <c r="G313" s="5" t="s">
        <v>21</v>
      </c>
      <c r="H313" s="5" t="s">
        <v>18</v>
      </c>
      <c r="I313" s="5">
        <v>4</v>
      </c>
      <c r="J313" s="5">
        <v>1000</v>
      </c>
    </row>
    <row r="314" spans="1:11">
      <c r="A314" s="5">
        <v>1902</v>
      </c>
      <c r="D314" s="5" t="s">
        <v>178</v>
      </c>
      <c r="E314" s="5" t="s">
        <v>16</v>
      </c>
      <c r="F314" s="5">
        <v>403</v>
      </c>
      <c r="G314" s="5" t="s">
        <v>21</v>
      </c>
      <c r="H314" s="5" t="s">
        <v>18</v>
      </c>
      <c r="I314" s="5">
        <v>3</v>
      </c>
      <c r="J314" s="5">
        <v>125</v>
      </c>
    </row>
    <row r="315" spans="1:11">
      <c r="A315" s="5">
        <v>1902</v>
      </c>
      <c r="B315" s="5" t="s">
        <v>55</v>
      </c>
      <c r="D315" s="5" t="s">
        <v>210</v>
      </c>
      <c r="E315" s="5" t="s">
        <v>211</v>
      </c>
      <c r="F315" s="5">
        <v>1397</v>
      </c>
      <c r="G315" s="5" t="s">
        <v>21</v>
      </c>
      <c r="H315" s="5" t="s">
        <v>18</v>
      </c>
      <c r="J315" s="5">
        <v>23</v>
      </c>
    </row>
    <row r="316" spans="1:11">
      <c r="A316" s="5">
        <v>1902</v>
      </c>
      <c r="D316" s="5" t="s">
        <v>32</v>
      </c>
      <c r="E316" s="5" t="s">
        <v>20</v>
      </c>
      <c r="F316" s="5">
        <v>2947</v>
      </c>
      <c r="G316" s="5" t="s">
        <v>21</v>
      </c>
      <c r="H316" s="5" t="s">
        <v>18</v>
      </c>
      <c r="I316" s="5">
        <v>2</v>
      </c>
      <c r="J316" s="5">
        <v>16</v>
      </c>
      <c r="K316" s="5">
        <v>45</v>
      </c>
    </row>
    <row r="317" spans="1:11">
      <c r="A317" s="5">
        <v>1902</v>
      </c>
      <c r="B317" s="5" t="s">
        <v>55</v>
      </c>
      <c r="D317" s="5" t="s">
        <v>210</v>
      </c>
      <c r="E317" s="5" t="s">
        <v>211</v>
      </c>
      <c r="F317" s="5">
        <v>1397</v>
      </c>
      <c r="G317" s="5" t="s">
        <v>21</v>
      </c>
      <c r="H317" s="5" t="s">
        <v>18</v>
      </c>
    </row>
    <row r="318" spans="1:11">
      <c r="A318" s="5">
        <v>1901</v>
      </c>
      <c r="D318" s="5" t="s">
        <v>23</v>
      </c>
      <c r="E318" s="5" t="s">
        <v>20</v>
      </c>
      <c r="F318" s="5">
        <v>1731</v>
      </c>
      <c r="G318" s="5" t="s">
        <v>21</v>
      </c>
      <c r="H318" s="5" t="s">
        <v>18</v>
      </c>
      <c r="I318" s="5">
        <v>3</v>
      </c>
    </row>
    <row r="319" spans="1:11">
      <c r="A319" s="5">
        <v>1901</v>
      </c>
      <c r="B319" s="5" t="s">
        <v>55</v>
      </c>
      <c r="C319" s="5" t="s">
        <v>56</v>
      </c>
      <c r="D319" s="5" t="s">
        <v>214</v>
      </c>
      <c r="E319" s="5" t="s">
        <v>90</v>
      </c>
      <c r="F319" s="5">
        <v>833</v>
      </c>
      <c r="G319" s="5" t="s">
        <v>21</v>
      </c>
      <c r="H319" s="5" t="s">
        <v>18</v>
      </c>
    </row>
    <row r="320" spans="1:11">
      <c r="A320" s="5">
        <v>1900</v>
      </c>
      <c r="D320" s="5" t="s">
        <v>215</v>
      </c>
      <c r="E320" s="5" t="s">
        <v>16</v>
      </c>
      <c r="F320" s="5">
        <v>1718</v>
      </c>
      <c r="G320" s="5" t="s">
        <v>21</v>
      </c>
      <c r="H320" s="5" t="s">
        <v>18</v>
      </c>
      <c r="I320" s="5">
        <v>2</v>
      </c>
      <c r="J320" s="5">
        <v>72</v>
      </c>
      <c r="K320" s="5">
        <v>10</v>
      </c>
    </row>
    <row r="321" spans="1:11">
      <c r="A321" s="5">
        <v>1900</v>
      </c>
      <c r="D321" s="5" t="s">
        <v>157</v>
      </c>
      <c r="E321" s="5" t="s">
        <v>16</v>
      </c>
      <c r="F321" s="5">
        <v>2560</v>
      </c>
      <c r="G321" s="5" t="s">
        <v>17</v>
      </c>
      <c r="H321" s="5" t="s">
        <v>18</v>
      </c>
      <c r="I321" s="5">
        <v>2</v>
      </c>
      <c r="J321" s="5">
        <v>25</v>
      </c>
    </row>
    <row r="322" spans="1:11">
      <c r="A322" s="5">
        <v>1900</v>
      </c>
      <c r="D322" s="5" t="s">
        <v>43</v>
      </c>
      <c r="E322" s="5" t="s">
        <v>16</v>
      </c>
      <c r="F322" s="5">
        <v>1700</v>
      </c>
      <c r="G322" s="5" t="s">
        <v>26</v>
      </c>
      <c r="H322" s="5" t="s">
        <v>18</v>
      </c>
      <c r="I322" s="5">
        <v>2</v>
      </c>
      <c r="J322" s="5">
        <v>2</v>
      </c>
      <c r="K322" s="5">
        <v>3</v>
      </c>
    </row>
    <row r="323" spans="1:11">
      <c r="A323" s="5">
        <v>1900</v>
      </c>
      <c r="D323" s="5" t="s">
        <v>216</v>
      </c>
      <c r="E323" s="5" t="s">
        <v>207</v>
      </c>
      <c r="F323" s="5">
        <v>2349</v>
      </c>
      <c r="G323" s="5" t="s">
        <v>217</v>
      </c>
      <c r="H323" s="5" t="s">
        <v>218</v>
      </c>
    </row>
    <row r="324" spans="1:11">
      <c r="A324" s="5">
        <v>1899</v>
      </c>
      <c r="D324" s="5" t="s">
        <v>219</v>
      </c>
      <c r="E324" s="5" t="s">
        <v>61</v>
      </c>
      <c r="F324" s="5">
        <v>4150</v>
      </c>
      <c r="G324" s="5" t="s">
        <v>21</v>
      </c>
      <c r="H324" s="5" t="s">
        <v>18</v>
      </c>
      <c r="I324" s="5">
        <v>4</v>
      </c>
      <c r="J324" s="5">
        <v>55</v>
      </c>
    </row>
    <row r="325" spans="1:11">
      <c r="A325" s="5">
        <v>1899</v>
      </c>
      <c r="D325" s="5" t="s">
        <v>220</v>
      </c>
      <c r="E325" s="5" t="s">
        <v>87</v>
      </c>
      <c r="F325" s="5">
        <v>1807</v>
      </c>
      <c r="G325" s="5" t="s">
        <v>21</v>
      </c>
      <c r="H325" s="5" t="s">
        <v>18</v>
      </c>
      <c r="I325" s="5">
        <v>2</v>
      </c>
      <c r="J325" s="5">
        <v>2</v>
      </c>
    </row>
    <row r="326" spans="1:11">
      <c r="A326" s="5">
        <v>1897</v>
      </c>
      <c r="D326" s="5" t="s">
        <v>29</v>
      </c>
      <c r="E326" s="5" t="s">
        <v>30</v>
      </c>
      <c r="F326" s="5">
        <v>2462</v>
      </c>
      <c r="G326" s="5" t="s">
        <v>21</v>
      </c>
      <c r="H326" s="5" t="s">
        <v>18</v>
      </c>
      <c r="I326" s="5">
        <v>3</v>
      </c>
      <c r="J326" s="5">
        <v>350</v>
      </c>
    </row>
    <row r="327" spans="1:11">
      <c r="A327" s="5">
        <v>1896</v>
      </c>
      <c r="D327" s="5" t="s">
        <v>43</v>
      </c>
      <c r="E327" s="5" t="s">
        <v>16</v>
      </c>
      <c r="F327" s="5">
        <v>1700</v>
      </c>
      <c r="G327" s="5" t="s">
        <v>26</v>
      </c>
      <c r="H327" s="5" t="s">
        <v>18</v>
      </c>
      <c r="I327" s="5">
        <v>2</v>
      </c>
      <c r="J327" s="5">
        <v>1</v>
      </c>
      <c r="K327" s="5">
        <v>1</v>
      </c>
    </row>
    <row r="328" spans="1:11">
      <c r="A328" s="5">
        <v>1895</v>
      </c>
      <c r="D328" s="5" t="s">
        <v>128</v>
      </c>
      <c r="E328" s="5" t="s">
        <v>87</v>
      </c>
      <c r="F328" s="5">
        <v>1839</v>
      </c>
      <c r="G328" s="5" t="s">
        <v>21</v>
      </c>
      <c r="H328" s="5" t="s">
        <v>18</v>
      </c>
      <c r="I328" s="5">
        <v>2</v>
      </c>
      <c r="J328" s="5">
        <v>21</v>
      </c>
    </row>
    <row r="329" spans="1:11">
      <c r="A329" s="5">
        <v>1895</v>
      </c>
      <c r="D329" s="5" t="s">
        <v>43</v>
      </c>
      <c r="E329" s="5" t="s">
        <v>16</v>
      </c>
      <c r="F329" s="5">
        <v>1700</v>
      </c>
      <c r="G329" s="5" t="s">
        <v>26</v>
      </c>
      <c r="H329" s="5" t="s">
        <v>18</v>
      </c>
      <c r="I329" s="5">
        <v>2</v>
      </c>
      <c r="J329" s="5">
        <v>4</v>
      </c>
    </row>
    <row r="330" spans="1:11">
      <c r="A330" s="5">
        <v>1895</v>
      </c>
      <c r="D330" s="5" t="s">
        <v>83</v>
      </c>
      <c r="E330" s="5" t="s">
        <v>20</v>
      </c>
      <c r="F330" s="5">
        <v>3676</v>
      </c>
      <c r="G330" s="5" t="s">
        <v>21</v>
      </c>
      <c r="H330" s="5" t="s">
        <v>18</v>
      </c>
      <c r="I330" s="5">
        <v>2</v>
      </c>
    </row>
    <row r="331" spans="1:11">
      <c r="A331" s="5">
        <v>1895</v>
      </c>
      <c r="D331" s="5" t="s">
        <v>221</v>
      </c>
      <c r="E331" s="5" t="s">
        <v>87</v>
      </c>
      <c r="F331" s="5">
        <v>400</v>
      </c>
      <c r="G331" s="5" t="s">
        <v>63</v>
      </c>
      <c r="H331" s="5" t="s">
        <v>218</v>
      </c>
      <c r="I331" s="5">
        <v>2</v>
      </c>
    </row>
    <row r="332" spans="1:11">
      <c r="A332" s="5">
        <v>1894</v>
      </c>
      <c r="D332" s="5" t="s">
        <v>197</v>
      </c>
      <c r="E332" s="5" t="s">
        <v>90</v>
      </c>
      <c r="F332" s="5">
        <v>1334</v>
      </c>
      <c r="G332" s="5" t="s">
        <v>88</v>
      </c>
      <c r="H332" s="5" t="s">
        <v>18</v>
      </c>
      <c r="I332" s="5">
        <v>3</v>
      </c>
      <c r="J332" s="5">
        <v>10</v>
      </c>
    </row>
    <row r="333" spans="1:11">
      <c r="A333" s="5">
        <v>1893</v>
      </c>
      <c r="D333" s="5" t="s">
        <v>222</v>
      </c>
      <c r="E333" s="5" t="s">
        <v>16</v>
      </c>
      <c r="F333" s="5">
        <v>2024</v>
      </c>
      <c r="G333" s="5" t="s">
        <v>21</v>
      </c>
      <c r="H333" s="5" t="s">
        <v>18</v>
      </c>
      <c r="I333" s="5">
        <v>2</v>
      </c>
      <c r="J333" s="5">
        <v>2</v>
      </c>
    </row>
    <row r="334" spans="1:11">
      <c r="A334" s="5">
        <v>1892</v>
      </c>
      <c r="B334" s="5" t="s">
        <v>55</v>
      </c>
      <c r="D334" s="5" t="s">
        <v>151</v>
      </c>
      <c r="E334" s="5" t="s">
        <v>20</v>
      </c>
      <c r="F334" s="5">
        <v>1320</v>
      </c>
      <c r="G334" s="5" t="s">
        <v>21</v>
      </c>
      <c r="H334" s="5" t="s">
        <v>18</v>
      </c>
      <c r="I334" s="5">
        <v>3</v>
      </c>
      <c r="J334" s="5">
        <v>1532</v>
      </c>
    </row>
    <row r="335" spans="1:11">
      <c r="A335" s="5">
        <v>1892</v>
      </c>
      <c r="D335" s="5" t="s">
        <v>223</v>
      </c>
      <c r="E335" s="5" t="s">
        <v>20</v>
      </c>
      <c r="F335" s="5">
        <v>2145</v>
      </c>
      <c r="G335" s="5" t="s">
        <v>21</v>
      </c>
      <c r="H335" s="5" t="s">
        <v>18</v>
      </c>
      <c r="I335" s="5">
        <v>2</v>
      </c>
      <c r="J335" s="5">
        <v>180</v>
      </c>
    </row>
    <row r="336" spans="1:11">
      <c r="A336" s="5">
        <v>1890</v>
      </c>
      <c r="D336" s="5" t="s">
        <v>224</v>
      </c>
      <c r="E336" s="5" t="s">
        <v>20</v>
      </c>
      <c r="F336" s="5">
        <v>1357</v>
      </c>
      <c r="G336" s="5" t="s">
        <v>21</v>
      </c>
      <c r="H336" s="5" t="s">
        <v>18</v>
      </c>
      <c r="I336" s="5">
        <v>2</v>
      </c>
    </row>
    <row r="337" spans="1:11">
      <c r="A337" s="5">
        <v>1890</v>
      </c>
      <c r="D337" s="5" t="s">
        <v>225</v>
      </c>
      <c r="E337" s="5" t="s">
        <v>87</v>
      </c>
      <c r="F337" s="5">
        <v>1925</v>
      </c>
      <c r="G337" s="5" t="s">
        <v>21</v>
      </c>
      <c r="H337" s="5" t="s">
        <v>18</v>
      </c>
      <c r="I337" s="5">
        <v>2</v>
      </c>
    </row>
    <row r="338" spans="1:11">
      <c r="A338" s="5">
        <v>1889</v>
      </c>
      <c r="B338" s="5" t="s">
        <v>55</v>
      </c>
      <c r="C338" s="5" t="s">
        <v>56</v>
      </c>
      <c r="D338" s="5" t="s">
        <v>191</v>
      </c>
      <c r="E338" s="5" t="s">
        <v>20</v>
      </c>
      <c r="F338" s="5">
        <v>-5</v>
      </c>
      <c r="G338" s="5" t="s">
        <v>136</v>
      </c>
      <c r="H338" s="5" t="s">
        <v>18</v>
      </c>
      <c r="I338" s="5">
        <v>2</v>
      </c>
    </row>
    <row r="339" spans="1:11">
      <c r="A339" s="5">
        <v>1888</v>
      </c>
      <c r="D339" s="5" t="s">
        <v>226</v>
      </c>
      <c r="E339" s="5" t="s">
        <v>16</v>
      </c>
      <c r="F339" s="5">
        <v>1819</v>
      </c>
      <c r="G339" s="5" t="s">
        <v>21</v>
      </c>
      <c r="H339" s="5" t="s">
        <v>18</v>
      </c>
      <c r="I339" s="5">
        <v>4</v>
      </c>
      <c r="J339" s="5">
        <v>461</v>
      </c>
      <c r="K339" s="5">
        <v>70</v>
      </c>
    </row>
    <row r="340" spans="1:11">
      <c r="A340" s="5">
        <v>1888</v>
      </c>
      <c r="B340" s="5" t="s">
        <v>55</v>
      </c>
      <c r="D340" s="5" t="s">
        <v>134</v>
      </c>
      <c r="E340" s="5" t="s">
        <v>87</v>
      </c>
      <c r="F340" s="5">
        <v>140</v>
      </c>
      <c r="G340" s="5" t="s">
        <v>21</v>
      </c>
      <c r="H340" s="5" t="s">
        <v>18</v>
      </c>
      <c r="I340" s="5">
        <v>3</v>
      </c>
    </row>
    <row r="341" spans="1:11">
      <c r="A341" s="5">
        <v>1887</v>
      </c>
      <c r="D341" s="5" t="s">
        <v>29</v>
      </c>
      <c r="E341" s="5" t="s">
        <v>30</v>
      </c>
      <c r="F341" s="5">
        <v>2462</v>
      </c>
      <c r="G341" s="5" t="s">
        <v>21</v>
      </c>
      <c r="H341" s="5" t="s">
        <v>18</v>
      </c>
      <c r="I341" s="5">
        <v>3</v>
      </c>
      <c r="J341" s="5">
        <v>15</v>
      </c>
    </row>
    <row r="342" spans="1:11">
      <c r="A342" s="5">
        <v>1886</v>
      </c>
      <c r="D342" s="5" t="s">
        <v>194</v>
      </c>
      <c r="E342" s="5" t="s">
        <v>68</v>
      </c>
      <c r="F342" s="5">
        <v>1111</v>
      </c>
      <c r="G342" s="5" t="s">
        <v>133</v>
      </c>
      <c r="H342" s="5" t="s">
        <v>18</v>
      </c>
      <c r="I342" s="5">
        <v>2</v>
      </c>
      <c r="J342" s="5">
        <v>153</v>
      </c>
    </row>
    <row r="343" spans="1:11">
      <c r="A343" s="5">
        <v>1886</v>
      </c>
      <c r="D343" s="5" t="s">
        <v>45</v>
      </c>
      <c r="E343" s="5" t="s">
        <v>46</v>
      </c>
      <c r="F343" s="5">
        <v>5023</v>
      </c>
      <c r="G343" s="5" t="s">
        <v>21</v>
      </c>
      <c r="H343" s="5" t="s">
        <v>18</v>
      </c>
      <c r="I343" s="5">
        <v>4</v>
      </c>
      <c r="J343" s="5">
        <v>2</v>
      </c>
    </row>
    <row r="344" spans="1:11">
      <c r="A344" s="5">
        <v>1886</v>
      </c>
      <c r="D344" s="5" t="s">
        <v>227</v>
      </c>
      <c r="E344" s="5" t="s">
        <v>205</v>
      </c>
      <c r="F344" s="5">
        <v>260</v>
      </c>
      <c r="G344" s="5" t="s">
        <v>26</v>
      </c>
      <c r="H344" s="5" t="s">
        <v>18</v>
      </c>
      <c r="I344" s="5">
        <v>4</v>
      </c>
    </row>
    <row r="345" spans="1:11">
      <c r="A345" s="5">
        <v>1885</v>
      </c>
      <c r="C345" s="5" t="s">
        <v>56</v>
      </c>
      <c r="D345" s="5" t="s">
        <v>173</v>
      </c>
      <c r="E345" s="5" t="s">
        <v>61</v>
      </c>
      <c r="F345" s="5">
        <v>4650</v>
      </c>
      <c r="G345" s="5" t="s">
        <v>21</v>
      </c>
      <c r="H345" s="5" t="s">
        <v>18</v>
      </c>
      <c r="I345" s="5">
        <v>3</v>
      </c>
    </row>
    <row r="346" spans="1:11">
      <c r="A346" s="5">
        <v>1884</v>
      </c>
      <c r="D346" s="5" t="s">
        <v>83</v>
      </c>
      <c r="E346" s="5" t="s">
        <v>20</v>
      </c>
      <c r="F346" s="5">
        <v>3676</v>
      </c>
      <c r="G346" s="5" t="s">
        <v>21</v>
      </c>
      <c r="H346" s="5" t="s">
        <v>18</v>
      </c>
      <c r="I346" s="5">
        <v>2</v>
      </c>
      <c r="J346" s="5">
        <v>74</v>
      </c>
    </row>
    <row r="347" spans="1:11">
      <c r="A347" s="5">
        <v>1884</v>
      </c>
      <c r="B347" s="5" t="s">
        <v>55</v>
      </c>
      <c r="D347" s="5" t="s">
        <v>93</v>
      </c>
      <c r="E347" s="5" t="s">
        <v>20</v>
      </c>
      <c r="F347" s="5">
        <v>813</v>
      </c>
      <c r="G347" s="5" t="s">
        <v>63</v>
      </c>
      <c r="H347" s="5" t="s">
        <v>18</v>
      </c>
    </row>
    <row r="348" spans="1:11">
      <c r="A348" s="5">
        <v>1883</v>
      </c>
      <c r="B348" s="5" t="s">
        <v>55</v>
      </c>
      <c r="D348" s="5" t="s">
        <v>93</v>
      </c>
      <c r="E348" s="5" t="s">
        <v>20</v>
      </c>
      <c r="F348" s="5">
        <v>813</v>
      </c>
      <c r="G348" s="5" t="s">
        <v>63</v>
      </c>
      <c r="H348" s="5" t="s">
        <v>18</v>
      </c>
      <c r="I348" s="5">
        <v>6</v>
      </c>
      <c r="J348" s="5">
        <v>2000</v>
      </c>
    </row>
    <row r="349" spans="1:11">
      <c r="A349" s="5">
        <v>1883</v>
      </c>
      <c r="B349" s="5" t="s">
        <v>55</v>
      </c>
      <c r="D349" s="5" t="s">
        <v>228</v>
      </c>
      <c r="E349" s="5" t="s">
        <v>25</v>
      </c>
      <c r="F349" s="5">
        <v>1252</v>
      </c>
      <c r="G349" s="5" t="s">
        <v>133</v>
      </c>
      <c r="H349" s="5" t="s">
        <v>18</v>
      </c>
      <c r="I349" s="5">
        <v>4</v>
      </c>
      <c r="J349" s="5">
        <v>8</v>
      </c>
    </row>
    <row r="350" spans="1:11">
      <c r="A350" s="5">
        <v>1883</v>
      </c>
      <c r="D350" s="5" t="s">
        <v>71</v>
      </c>
      <c r="E350" s="5" t="s">
        <v>72</v>
      </c>
      <c r="F350" s="5">
        <v>2361</v>
      </c>
      <c r="G350" s="5" t="s">
        <v>26</v>
      </c>
      <c r="H350" s="5" t="s">
        <v>18</v>
      </c>
      <c r="I350" s="5">
        <v>2</v>
      </c>
    </row>
    <row r="351" spans="1:11">
      <c r="A351" s="5">
        <v>1883</v>
      </c>
      <c r="B351" s="5" t="s">
        <v>55</v>
      </c>
      <c r="D351" s="5" t="s">
        <v>93</v>
      </c>
      <c r="E351" s="5" t="s">
        <v>20</v>
      </c>
      <c r="F351" s="5">
        <v>813</v>
      </c>
      <c r="G351" s="5" t="s">
        <v>63</v>
      </c>
      <c r="H351" s="5" t="s">
        <v>18</v>
      </c>
    </row>
    <row r="352" spans="1:11">
      <c r="A352" s="5">
        <v>1883</v>
      </c>
      <c r="D352" s="5" t="s">
        <v>229</v>
      </c>
      <c r="E352" s="5" t="s">
        <v>87</v>
      </c>
      <c r="F352" s="5">
        <v>1750</v>
      </c>
      <c r="G352" s="5" t="s">
        <v>230</v>
      </c>
      <c r="H352" s="5" t="s">
        <v>18</v>
      </c>
      <c r="I352" s="5">
        <v>3</v>
      </c>
    </row>
    <row r="353" spans="1:11">
      <c r="A353" s="5">
        <v>1879</v>
      </c>
      <c r="B353" s="5" t="s">
        <v>55</v>
      </c>
      <c r="D353" s="5" t="s">
        <v>77</v>
      </c>
      <c r="E353" s="5" t="s">
        <v>76</v>
      </c>
      <c r="F353" s="5">
        <v>926</v>
      </c>
      <c r="G353" s="5" t="s">
        <v>21</v>
      </c>
      <c r="H353" s="5" t="s">
        <v>18</v>
      </c>
      <c r="I353" s="5">
        <v>2</v>
      </c>
    </row>
    <row r="354" spans="1:11">
      <c r="A354" s="5">
        <v>1878</v>
      </c>
      <c r="B354" s="5" t="s">
        <v>55</v>
      </c>
      <c r="D354" s="5" t="s">
        <v>86</v>
      </c>
      <c r="E354" s="5" t="s">
        <v>87</v>
      </c>
      <c r="F354" s="5">
        <v>688</v>
      </c>
      <c r="G354" s="5" t="s">
        <v>88</v>
      </c>
      <c r="H354" s="5" t="s">
        <v>18</v>
      </c>
      <c r="I354" s="5">
        <v>3</v>
      </c>
      <c r="J354" s="5">
        <v>1</v>
      </c>
    </row>
    <row r="355" spans="1:11">
      <c r="A355" s="5">
        <v>1878</v>
      </c>
      <c r="B355" s="5" t="s">
        <v>55</v>
      </c>
      <c r="D355" s="5" t="s">
        <v>89</v>
      </c>
      <c r="E355" s="5" t="s">
        <v>90</v>
      </c>
      <c r="F355" s="5">
        <v>361</v>
      </c>
      <c r="G355" s="5" t="s">
        <v>21</v>
      </c>
      <c r="H355" s="5" t="s">
        <v>18</v>
      </c>
      <c r="I355" s="5">
        <v>3</v>
      </c>
    </row>
    <row r="356" spans="1:11">
      <c r="A356" s="5">
        <v>1878</v>
      </c>
      <c r="B356" s="5" t="s">
        <v>55</v>
      </c>
      <c r="C356" s="5" t="s">
        <v>56</v>
      </c>
      <c r="D356" s="5" t="s">
        <v>89</v>
      </c>
      <c r="E356" s="5" t="s">
        <v>90</v>
      </c>
      <c r="F356" s="5">
        <v>361</v>
      </c>
      <c r="G356" s="5" t="s">
        <v>21</v>
      </c>
      <c r="H356" s="5" t="s">
        <v>18</v>
      </c>
    </row>
    <row r="357" spans="1:11">
      <c r="A357" s="5">
        <v>1878</v>
      </c>
      <c r="B357" s="5" t="s">
        <v>55</v>
      </c>
      <c r="C357" s="5" t="s">
        <v>56</v>
      </c>
      <c r="D357" s="5" t="s">
        <v>231</v>
      </c>
      <c r="E357" s="5" t="s">
        <v>25</v>
      </c>
      <c r="F357" s="5">
        <v>1073</v>
      </c>
      <c r="G357" s="5" t="s">
        <v>26</v>
      </c>
      <c r="H357" s="5" t="s">
        <v>18</v>
      </c>
      <c r="I357" s="5">
        <v>2</v>
      </c>
    </row>
    <row r="358" spans="1:11">
      <c r="A358" s="5">
        <v>1877</v>
      </c>
      <c r="D358" s="5" t="s">
        <v>232</v>
      </c>
      <c r="E358" s="5" t="s">
        <v>46</v>
      </c>
      <c r="F358" s="5">
        <v>5911</v>
      </c>
      <c r="G358" s="5" t="s">
        <v>21</v>
      </c>
      <c r="H358" s="5" t="s">
        <v>18</v>
      </c>
      <c r="I358" s="5">
        <v>4</v>
      </c>
      <c r="J358" s="5">
        <v>340</v>
      </c>
    </row>
    <row r="359" spans="1:11">
      <c r="A359" s="5">
        <v>1877</v>
      </c>
      <c r="B359" s="5" t="s">
        <v>55</v>
      </c>
      <c r="C359" s="5" t="s">
        <v>56</v>
      </c>
      <c r="D359" s="5" t="s">
        <v>192</v>
      </c>
      <c r="E359" s="5" t="s">
        <v>25</v>
      </c>
      <c r="F359" s="5">
        <v>4170</v>
      </c>
      <c r="G359" s="5" t="s">
        <v>26</v>
      </c>
      <c r="H359" s="5" t="s">
        <v>18</v>
      </c>
      <c r="I359" s="5">
        <v>0</v>
      </c>
    </row>
    <row r="360" spans="1:11">
      <c r="A360" s="5">
        <v>1875</v>
      </c>
      <c r="D360" s="5" t="s">
        <v>23</v>
      </c>
      <c r="E360" s="5" t="s">
        <v>20</v>
      </c>
      <c r="F360" s="5">
        <v>1731</v>
      </c>
      <c r="G360" s="5" t="s">
        <v>21</v>
      </c>
      <c r="H360" s="5" t="s">
        <v>18</v>
      </c>
      <c r="I360" s="5">
        <v>0</v>
      </c>
    </row>
    <row r="361" spans="1:11">
      <c r="A361" s="5">
        <v>1875</v>
      </c>
      <c r="D361" s="5" t="s">
        <v>233</v>
      </c>
      <c r="E361" s="5" t="s">
        <v>50</v>
      </c>
      <c r="F361" s="5">
        <v>1516</v>
      </c>
      <c r="G361" s="5" t="s">
        <v>21</v>
      </c>
      <c r="H361" s="5" t="s">
        <v>18</v>
      </c>
      <c r="I361" s="5">
        <v>5</v>
      </c>
    </row>
    <row r="362" spans="1:11">
      <c r="A362" s="5">
        <v>1874</v>
      </c>
      <c r="D362" s="5" t="s">
        <v>78</v>
      </c>
      <c r="E362" s="5" t="s">
        <v>16</v>
      </c>
      <c r="F362" s="5">
        <v>815</v>
      </c>
      <c r="G362" s="5" t="s">
        <v>21</v>
      </c>
      <c r="H362" s="5" t="s">
        <v>18</v>
      </c>
      <c r="I362" s="5">
        <v>3</v>
      </c>
      <c r="J362" s="5">
        <v>1</v>
      </c>
    </row>
    <row r="363" spans="1:11">
      <c r="A363" s="5">
        <v>1874</v>
      </c>
      <c r="D363" s="5" t="s">
        <v>152</v>
      </c>
      <c r="E363" s="5" t="s">
        <v>30</v>
      </c>
      <c r="F363" s="5">
        <v>400</v>
      </c>
      <c r="G363" s="5" t="s">
        <v>21</v>
      </c>
      <c r="H363" s="5" t="s">
        <v>18</v>
      </c>
      <c r="I363" s="5">
        <v>2</v>
      </c>
    </row>
    <row r="364" spans="1:11">
      <c r="A364" s="5">
        <v>1873</v>
      </c>
      <c r="D364" s="5" t="s">
        <v>234</v>
      </c>
      <c r="E364" s="5" t="s">
        <v>30</v>
      </c>
      <c r="F364" s="5">
        <v>2815</v>
      </c>
      <c r="G364" s="5" t="s">
        <v>21</v>
      </c>
      <c r="H364" s="5" t="s">
        <v>18</v>
      </c>
      <c r="I364" s="5">
        <v>2</v>
      </c>
    </row>
    <row r="365" spans="1:11">
      <c r="A365" s="5">
        <v>1872</v>
      </c>
      <c r="D365" s="5" t="s">
        <v>32</v>
      </c>
      <c r="E365" s="5" t="s">
        <v>20</v>
      </c>
      <c r="F365" s="5">
        <v>2947</v>
      </c>
      <c r="G365" s="5" t="s">
        <v>21</v>
      </c>
      <c r="H365" s="5" t="s">
        <v>18</v>
      </c>
      <c r="I365" s="5">
        <v>4</v>
      </c>
      <c r="J365" s="5">
        <v>200</v>
      </c>
    </row>
    <row r="366" spans="1:11">
      <c r="A366" s="5">
        <v>1872</v>
      </c>
      <c r="D366" s="5" t="s">
        <v>174</v>
      </c>
      <c r="E366" s="5" t="s">
        <v>76</v>
      </c>
      <c r="F366" s="5">
        <v>1281</v>
      </c>
      <c r="G366" s="5" t="s">
        <v>17</v>
      </c>
      <c r="H366" s="5" t="s">
        <v>18</v>
      </c>
      <c r="I366" s="5">
        <v>3</v>
      </c>
      <c r="J366" s="5">
        <v>9</v>
      </c>
      <c r="K366" s="5">
        <v>11</v>
      </c>
    </row>
    <row r="367" spans="1:11">
      <c r="A367" s="5">
        <v>1872</v>
      </c>
      <c r="D367" s="5" t="s">
        <v>127</v>
      </c>
      <c r="E367" s="5" t="s">
        <v>16</v>
      </c>
      <c r="F367" s="5">
        <v>1592</v>
      </c>
      <c r="G367" s="5" t="s">
        <v>63</v>
      </c>
      <c r="H367" s="5" t="s">
        <v>18</v>
      </c>
      <c r="I367" s="5">
        <v>3</v>
      </c>
      <c r="J367" s="5">
        <v>4</v>
      </c>
    </row>
    <row r="368" spans="1:11">
      <c r="A368" s="5">
        <v>1872</v>
      </c>
      <c r="D368" s="5" t="s">
        <v>235</v>
      </c>
      <c r="E368" s="5" t="s">
        <v>37</v>
      </c>
      <c r="F368" s="5">
        <v>934</v>
      </c>
      <c r="G368" s="5" t="s">
        <v>21</v>
      </c>
      <c r="H368" s="5" t="s">
        <v>18</v>
      </c>
      <c r="I368" s="5">
        <v>4</v>
      </c>
    </row>
    <row r="369" spans="1:13">
      <c r="A369" s="5">
        <v>1871</v>
      </c>
      <c r="D369" s="5" t="s">
        <v>29</v>
      </c>
      <c r="E369" s="5" t="s">
        <v>30</v>
      </c>
      <c r="F369" s="5">
        <v>2462</v>
      </c>
      <c r="G369" s="5" t="s">
        <v>21</v>
      </c>
      <c r="H369" s="5" t="s">
        <v>18</v>
      </c>
      <c r="I369" s="5">
        <v>3</v>
      </c>
      <c r="J369" s="5">
        <v>3</v>
      </c>
    </row>
    <row r="370" spans="1:13">
      <c r="A370" s="5">
        <v>1871</v>
      </c>
      <c r="D370" s="5" t="s">
        <v>40</v>
      </c>
      <c r="E370" s="5" t="s">
        <v>20</v>
      </c>
      <c r="F370" s="5">
        <v>1715</v>
      </c>
      <c r="G370" s="5" t="s">
        <v>21</v>
      </c>
      <c r="H370" s="5" t="s">
        <v>18</v>
      </c>
      <c r="I370" s="5">
        <v>2</v>
      </c>
      <c r="J370" s="5">
        <v>1</v>
      </c>
      <c r="K370" s="5">
        <v>1</v>
      </c>
    </row>
    <row r="371" spans="1:13">
      <c r="A371" s="5">
        <v>1871</v>
      </c>
      <c r="B371" s="5" t="s">
        <v>55</v>
      </c>
      <c r="D371" s="5" t="s">
        <v>236</v>
      </c>
      <c r="E371" s="5" t="s">
        <v>20</v>
      </c>
      <c r="F371" s="5">
        <v>725</v>
      </c>
      <c r="G371" s="5" t="s">
        <v>21</v>
      </c>
      <c r="H371" s="5" t="s">
        <v>18</v>
      </c>
      <c r="I371" s="5">
        <v>2</v>
      </c>
    </row>
    <row r="372" spans="1:13">
      <c r="A372" s="5">
        <v>1871</v>
      </c>
      <c r="B372" s="5" t="s">
        <v>55</v>
      </c>
      <c r="C372" s="5" t="s">
        <v>56</v>
      </c>
      <c r="D372" s="5" t="s">
        <v>165</v>
      </c>
      <c r="E372" s="5" t="s">
        <v>30</v>
      </c>
      <c r="F372" s="5">
        <v>1332</v>
      </c>
      <c r="G372" s="5" t="s">
        <v>21</v>
      </c>
      <c r="H372" s="5" t="s">
        <v>18</v>
      </c>
      <c r="I372" s="5">
        <v>2</v>
      </c>
    </row>
    <row r="373" spans="1:13">
      <c r="A373" s="5">
        <v>1870</v>
      </c>
      <c r="D373" s="5" t="s">
        <v>236</v>
      </c>
      <c r="E373" s="5" t="s">
        <v>20</v>
      </c>
      <c r="F373" s="5">
        <v>725</v>
      </c>
      <c r="G373" s="5" t="s">
        <v>21</v>
      </c>
      <c r="H373" s="5" t="s">
        <v>18</v>
      </c>
      <c r="I373" s="5">
        <v>2</v>
      </c>
      <c r="M373" s="5">
        <v>40</v>
      </c>
    </row>
    <row r="374" spans="1:13">
      <c r="A374" s="5">
        <v>1870</v>
      </c>
      <c r="D374" s="5" t="s">
        <v>119</v>
      </c>
      <c r="E374" s="5" t="s">
        <v>20</v>
      </c>
      <c r="F374" s="5">
        <v>1018</v>
      </c>
      <c r="G374" s="5" t="s">
        <v>17</v>
      </c>
      <c r="H374" s="5" t="s">
        <v>18</v>
      </c>
      <c r="I374" s="5">
        <v>3</v>
      </c>
    </row>
    <row r="375" spans="1:13">
      <c r="A375" s="5">
        <v>1870</v>
      </c>
      <c r="D375" s="5" t="s">
        <v>237</v>
      </c>
      <c r="E375" s="5" t="s">
        <v>90</v>
      </c>
      <c r="F375" s="5">
        <v>1496</v>
      </c>
      <c r="G375" s="5" t="s">
        <v>26</v>
      </c>
      <c r="H375" s="5" t="s">
        <v>18</v>
      </c>
      <c r="I375" s="5">
        <v>2</v>
      </c>
    </row>
    <row r="376" spans="1:13">
      <c r="A376" s="5">
        <v>1869</v>
      </c>
      <c r="D376" s="5" t="s">
        <v>238</v>
      </c>
      <c r="E376" s="5" t="s">
        <v>20</v>
      </c>
      <c r="F376" s="5">
        <v>1651</v>
      </c>
      <c r="G376" s="5" t="s">
        <v>21</v>
      </c>
      <c r="H376" s="5" t="s">
        <v>18</v>
      </c>
      <c r="I376" s="5">
        <v>2</v>
      </c>
      <c r="J376" s="5">
        <v>8</v>
      </c>
    </row>
    <row r="377" spans="1:13">
      <c r="A377" s="5">
        <v>1869</v>
      </c>
      <c r="D377" s="5" t="s">
        <v>203</v>
      </c>
      <c r="E377" s="5" t="s">
        <v>20</v>
      </c>
      <c r="F377" s="5">
        <v>1703</v>
      </c>
      <c r="G377" s="5" t="s">
        <v>21</v>
      </c>
      <c r="H377" s="5" t="s">
        <v>18</v>
      </c>
      <c r="I377" s="5">
        <v>2</v>
      </c>
      <c r="J377" s="5">
        <v>2</v>
      </c>
    </row>
    <row r="378" spans="1:13">
      <c r="A378" s="5">
        <v>1868</v>
      </c>
      <c r="B378" s="5" t="s">
        <v>55</v>
      </c>
      <c r="C378" s="5" t="s">
        <v>56</v>
      </c>
      <c r="D378" s="5" t="s">
        <v>192</v>
      </c>
      <c r="E378" s="5" t="s">
        <v>25</v>
      </c>
      <c r="F378" s="5">
        <v>4170</v>
      </c>
      <c r="G378" s="5" t="s">
        <v>26</v>
      </c>
      <c r="H378" s="5" t="s">
        <v>18</v>
      </c>
      <c r="I378" s="5">
        <v>2</v>
      </c>
      <c r="M378" s="5">
        <v>37</v>
      </c>
    </row>
    <row r="379" spans="1:13">
      <c r="A379" s="5">
        <v>1868</v>
      </c>
      <c r="B379" s="5" t="s">
        <v>55</v>
      </c>
      <c r="C379" s="5" t="s">
        <v>56</v>
      </c>
      <c r="D379" s="5" t="s">
        <v>75</v>
      </c>
      <c r="E379" s="5" t="s">
        <v>76</v>
      </c>
      <c r="F379" s="5">
        <v>3350</v>
      </c>
      <c r="G379" s="5" t="s">
        <v>21</v>
      </c>
      <c r="H379" s="5" t="s">
        <v>18</v>
      </c>
    </row>
    <row r="380" spans="1:13">
      <c r="A380" s="5">
        <v>1867</v>
      </c>
      <c r="D380" s="5" t="s">
        <v>239</v>
      </c>
      <c r="E380" s="5" t="s">
        <v>16</v>
      </c>
      <c r="F380" s="5">
        <v>1841</v>
      </c>
      <c r="G380" s="5" t="s">
        <v>17</v>
      </c>
      <c r="H380" s="5" t="s">
        <v>18</v>
      </c>
      <c r="I380" s="5">
        <v>2</v>
      </c>
      <c r="J380" s="5">
        <v>3</v>
      </c>
    </row>
    <row r="381" spans="1:13">
      <c r="A381" s="5">
        <v>1866</v>
      </c>
      <c r="B381" s="5" t="s">
        <v>55</v>
      </c>
      <c r="D381" s="5" t="s">
        <v>240</v>
      </c>
      <c r="E381" s="5" t="s">
        <v>25</v>
      </c>
      <c r="F381" s="5">
        <v>639</v>
      </c>
      <c r="G381" s="5" t="s">
        <v>26</v>
      </c>
      <c r="H381" s="5" t="s">
        <v>18</v>
      </c>
      <c r="I381" s="5">
        <v>2</v>
      </c>
    </row>
    <row r="382" spans="1:13">
      <c r="A382" s="5">
        <v>1864</v>
      </c>
      <c r="D382" s="5" t="s">
        <v>23</v>
      </c>
      <c r="E382" s="5" t="s">
        <v>20</v>
      </c>
      <c r="F382" s="5">
        <v>1731</v>
      </c>
      <c r="G382" s="5" t="s">
        <v>21</v>
      </c>
      <c r="H382" s="5" t="s">
        <v>18</v>
      </c>
      <c r="I382" s="5">
        <v>2</v>
      </c>
      <c r="J382" s="5">
        <v>54</v>
      </c>
    </row>
    <row r="383" spans="1:13">
      <c r="A383" s="5">
        <v>1863</v>
      </c>
      <c r="B383" s="5" t="s">
        <v>55</v>
      </c>
      <c r="C383" s="5" t="s">
        <v>56</v>
      </c>
      <c r="D383" s="5" t="s">
        <v>89</v>
      </c>
      <c r="E383" s="5" t="s">
        <v>90</v>
      </c>
      <c r="F383" s="5">
        <v>361</v>
      </c>
      <c r="G383" s="5" t="s">
        <v>21</v>
      </c>
      <c r="H383" s="5" t="s">
        <v>18</v>
      </c>
    </row>
    <row r="384" spans="1:13">
      <c r="A384" s="5">
        <v>1861</v>
      </c>
      <c r="D384" s="5" t="s">
        <v>224</v>
      </c>
      <c r="E384" s="5" t="s">
        <v>20</v>
      </c>
      <c r="F384" s="5">
        <v>1357</v>
      </c>
      <c r="G384" s="5" t="s">
        <v>21</v>
      </c>
      <c r="H384" s="5" t="s">
        <v>18</v>
      </c>
      <c r="I384" s="5">
        <v>4</v>
      </c>
      <c r="J384" s="5">
        <v>326</v>
      </c>
      <c r="K384" s="5">
        <v>47</v>
      </c>
    </row>
    <row r="385" spans="1:13">
      <c r="A385" s="5">
        <v>1861</v>
      </c>
      <c r="D385" s="5" t="s">
        <v>241</v>
      </c>
      <c r="E385" s="5" t="s">
        <v>39</v>
      </c>
      <c r="F385" s="5">
        <v>1625</v>
      </c>
      <c r="G385" s="5" t="s">
        <v>21</v>
      </c>
      <c r="H385" s="5" t="s">
        <v>18</v>
      </c>
      <c r="I385" s="5">
        <v>3</v>
      </c>
      <c r="J385" s="5">
        <v>106</v>
      </c>
    </row>
    <row r="386" spans="1:13">
      <c r="A386" s="5">
        <v>1861</v>
      </c>
      <c r="D386" s="5" t="s">
        <v>85</v>
      </c>
      <c r="E386" s="5" t="s">
        <v>50</v>
      </c>
      <c r="F386" s="5">
        <v>1725</v>
      </c>
      <c r="G386" s="5" t="s">
        <v>63</v>
      </c>
      <c r="H386" s="5" t="s">
        <v>18</v>
      </c>
      <c r="I386" s="5">
        <v>2</v>
      </c>
    </row>
    <row r="387" spans="1:13">
      <c r="A387" s="5">
        <v>1860</v>
      </c>
      <c r="D387" s="5" t="s">
        <v>83</v>
      </c>
      <c r="E387" s="5" t="s">
        <v>20</v>
      </c>
      <c r="F387" s="5">
        <v>3676</v>
      </c>
      <c r="G387" s="5" t="s">
        <v>21</v>
      </c>
      <c r="H387" s="5" t="s">
        <v>18</v>
      </c>
      <c r="I387" s="5">
        <v>2</v>
      </c>
    </row>
    <row r="388" spans="1:13">
      <c r="A388" s="5">
        <v>1860</v>
      </c>
      <c r="D388" s="5" t="s">
        <v>79</v>
      </c>
      <c r="E388" s="5" t="s">
        <v>54</v>
      </c>
      <c r="F388" s="5">
        <v>3763</v>
      </c>
      <c r="G388" s="5" t="s">
        <v>21</v>
      </c>
      <c r="H388" s="5" t="s">
        <v>18</v>
      </c>
      <c r="I388" s="5">
        <v>2</v>
      </c>
    </row>
    <row r="389" spans="1:13">
      <c r="A389" s="5">
        <v>1858</v>
      </c>
      <c r="D389" s="5" t="s">
        <v>29</v>
      </c>
      <c r="E389" s="5" t="s">
        <v>30</v>
      </c>
      <c r="F389" s="5">
        <v>2462</v>
      </c>
      <c r="G389" s="5" t="s">
        <v>21</v>
      </c>
      <c r="H389" s="5" t="s">
        <v>18</v>
      </c>
      <c r="I389" s="5">
        <v>2</v>
      </c>
    </row>
    <row r="390" spans="1:13">
      <c r="A390" s="5">
        <v>1857</v>
      </c>
      <c r="B390" s="5" t="s">
        <v>55</v>
      </c>
      <c r="C390" s="5" t="s">
        <v>56</v>
      </c>
      <c r="D390" s="5" t="s">
        <v>242</v>
      </c>
      <c r="E390" s="5" t="s">
        <v>87</v>
      </c>
      <c r="F390" s="5">
        <v>1548</v>
      </c>
      <c r="G390" s="5" t="s">
        <v>17</v>
      </c>
      <c r="H390" s="5" t="s">
        <v>22</v>
      </c>
    </row>
    <row r="391" spans="1:13">
      <c r="A391" s="5">
        <v>1856</v>
      </c>
      <c r="B391" s="5" t="s">
        <v>55</v>
      </c>
      <c r="D391" s="5" t="s">
        <v>151</v>
      </c>
      <c r="E391" s="5" t="s">
        <v>20</v>
      </c>
      <c r="F391" s="5">
        <v>1320</v>
      </c>
      <c r="G391" s="5" t="s">
        <v>21</v>
      </c>
      <c r="H391" s="5" t="s">
        <v>18</v>
      </c>
      <c r="I391" s="5">
        <v>3</v>
      </c>
      <c r="J391" s="5">
        <v>2806</v>
      </c>
    </row>
    <row r="392" spans="1:13">
      <c r="A392" s="5">
        <v>1856</v>
      </c>
      <c r="D392" s="5" t="s">
        <v>184</v>
      </c>
      <c r="E392" s="5" t="s">
        <v>16</v>
      </c>
      <c r="F392" s="5">
        <v>1140</v>
      </c>
      <c r="G392" s="5" t="s">
        <v>21</v>
      </c>
      <c r="H392" s="5" t="s">
        <v>18</v>
      </c>
      <c r="I392" s="5">
        <v>4</v>
      </c>
      <c r="J392" s="5">
        <v>20</v>
      </c>
    </row>
    <row r="393" spans="1:13">
      <c r="A393" s="5">
        <v>1856</v>
      </c>
      <c r="B393" s="5" t="s">
        <v>55</v>
      </c>
      <c r="D393" s="5" t="s">
        <v>243</v>
      </c>
      <c r="E393" s="5" t="s">
        <v>25</v>
      </c>
      <c r="F393" s="5">
        <v>2857</v>
      </c>
      <c r="G393" s="5" t="s">
        <v>21</v>
      </c>
      <c r="H393" s="5" t="s">
        <v>18</v>
      </c>
    </row>
    <row r="394" spans="1:13">
      <c r="A394" s="5">
        <v>1854</v>
      </c>
      <c r="D394" s="5" t="s">
        <v>127</v>
      </c>
      <c r="E394" s="5" t="s">
        <v>16</v>
      </c>
      <c r="F394" s="5">
        <v>1592</v>
      </c>
      <c r="G394" s="5" t="s">
        <v>63</v>
      </c>
      <c r="H394" s="5" t="s">
        <v>18</v>
      </c>
      <c r="I394" s="5">
        <v>2</v>
      </c>
      <c r="J394" s="5">
        <v>3</v>
      </c>
    </row>
    <row r="395" spans="1:13">
      <c r="A395" s="5">
        <v>1854</v>
      </c>
      <c r="D395" s="5" t="s">
        <v>80</v>
      </c>
      <c r="E395" s="5" t="s">
        <v>37</v>
      </c>
      <c r="F395" s="5">
        <v>3283</v>
      </c>
      <c r="G395" s="5" t="s">
        <v>21</v>
      </c>
      <c r="H395" s="5" t="s">
        <v>18</v>
      </c>
      <c r="I395" s="5">
        <v>5</v>
      </c>
    </row>
    <row r="396" spans="1:13">
      <c r="A396" s="5">
        <v>1853</v>
      </c>
      <c r="D396" s="5" t="s">
        <v>29</v>
      </c>
      <c r="E396" s="5" t="s">
        <v>30</v>
      </c>
      <c r="F396" s="5">
        <v>2462</v>
      </c>
      <c r="G396" s="5" t="s">
        <v>21</v>
      </c>
      <c r="H396" s="5" t="s">
        <v>18</v>
      </c>
      <c r="I396" s="5">
        <v>3</v>
      </c>
      <c r="J396" s="5">
        <v>34</v>
      </c>
    </row>
    <row r="397" spans="1:13">
      <c r="A397" s="5">
        <v>1853</v>
      </c>
      <c r="D397" s="5" t="s">
        <v>227</v>
      </c>
      <c r="E397" s="5" t="s">
        <v>205</v>
      </c>
      <c r="F397" s="5">
        <v>260</v>
      </c>
      <c r="G397" s="5" t="s">
        <v>26</v>
      </c>
      <c r="H397" s="5" t="s">
        <v>18</v>
      </c>
      <c r="I397" s="5">
        <v>0</v>
      </c>
      <c r="J397" s="5">
        <v>25</v>
      </c>
    </row>
    <row r="398" spans="1:13">
      <c r="A398" s="5">
        <v>1853</v>
      </c>
      <c r="B398" s="5" t="s">
        <v>55</v>
      </c>
      <c r="D398" s="5" t="s">
        <v>204</v>
      </c>
      <c r="E398" s="5" t="s">
        <v>244</v>
      </c>
      <c r="F398" s="5">
        <v>0</v>
      </c>
      <c r="G398" s="5" t="s">
        <v>136</v>
      </c>
      <c r="H398" s="5" t="s">
        <v>18</v>
      </c>
      <c r="I398" s="5">
        <v>2</v>
      </c>
    </row>
    <row r="399" spans="1:13">
      <c r="A399" s="5">
        <v>1850</v>
      </c>
      <c r="D399" s="5" t="s">
        <v>86</v>
      </c>
      <c r="E399" s="5" t="s">
        <v>87</v>
      </c>
      <c r="F399" s="5">
        <v>688</v>
      </c>
      <c r="G399" s="5" t="s">
        <v>88</v>
      </c>
      <c r="H399" s="5" t="s">
        <v>18</v>
      </c>
      <c r="I399" s="5">
        <v>2</v>
      </c>
    </row>
    <row r="400" spans="1:13">
      <c r="A400" s="5">
        <v>1848</v>
      </c>
      <c r="D400" s="5" t="s">
        <v>23</v>
      </c>
      <c r="E400" s="5" t="s">
        <v>20</v>
      </c>
      <c r="F400" s="5">
        <v>1731</v>
      </c>
      <c r="G400" s="5" t="s">
        <v>21</v>
      </c>
      <c r="H400" s="5" t="s">
        <v>18</v>
      </c>
      <c r="I400" s="5">
        <v>2</v>
      </c>
      <c r="J400" s="5">
        <v>21</v>
      </c>
      <c r="M400" s="5">
        <v>800</v>
      </c>
    </row>
    <row r="401" spans="1:10">
      <c r="A401" s="5">
        <v>1847</v>
      </c>
      <c r="D401" s="5" t="s">
        <v>27</v>
      </c>
      <c r="E401" s="5" t="s">
        <v>28</v>
      </c>
      <c r="F401" s="5">
        <v>2829</v>
      </c>
      <c r="G401" s="5" t="s">
        <v>21</v>
      </c>
      <c r="H401" s="5" t="s">
        <v>18</v>
      </c>
      <c r="I401" s="5">
        <v>2</v>
      </c>
    </row>
    <row r="402" spans="1:10">
      <c r="A402" s="5">
        <v>1847</v>
      </c>
      <c r="D402" s="5" t="s">
        <v>126</v>
      </c>
      <c r="E402" s="5" t="s">
        <v>20</v>
      </c>
      <c r="F402" s="5">
        <v>2565</v>
      </c>
      <c r="G402" s="5" t="s">
        <v>17</v>
      </c>
      <c r="H402" s="5" t="s">
        <v>18</v>
      </c>
      <c r="I402" s="5">
        <v>2</v>
      </c>
    </row>
    <row r="403" spans="1:10">
      <c r="A403" s="5">
        <v>1846</v>
      </c>
      <c r="D403" s="5" t="s">
        <v>245</v>
      </c>
      <c r="E403" s="5" t="s">
        <v>20</v>
      </c>
      <c r="F403" s="5">
        <v>2084</v>
      </c>
      <c r="G403" s="5" t="s">
        <v>21</v>
      </c>
      <c r="H403" s="5" t="s">
        <v>18</v>
      </c>
      <c r="I403" s="5">
        <v>2</v>
      </c>
    </row>
    <row r="404" spans="1:10">
      <c r="A404" s="5">
        <v>1846</v>
      </c>
      <c r="D404" s="5" t="s">
        <v>246</v>
      </c>
      <c r="E404" s="5" t="s">
        <v>16</v>
      </c>
      <c r="F404" s="5">
        <v>618</v>
      </c>
      <c r="G404" s="5" t="s">
        <v>21</v>
      </c>
      <c r="H404" s="5" t="s">
        <v>18</v>
      </c>
      <c r="I404" s="5">
        <v>1</v>
      </c>
    </row>
    <row r="405" spans="1:10">
      <c r="A405" s="5">
        <v>1845</v>
      </c>
      <c r="D405" s="5" t="s">
        <v>114</v>
      </c>
      <c r="E405" s="5" t="s">
        <v>61</v>
      </c>
      <c r="F405" s="5">
        <v>5321</v>
      </c>
      <c r="G405" s="5" t="s">
        <v>21</v>
      </c>
      <c r="H405" s="5" t="s">
        <v>18</v>
      </c>
      <c r="I405" s="5">
        <v>2</v>
      </c>
      <c r="J405" s="5">
        <v>1000</v>
      </c>
    </row>
    <row r="406" spans="1:10">
      <c r="A406" s="5">
        <v>1845</v>
      </c>
      <c r="B406" s="5" t="s">
        <v>55</v>
      </c>
      <c r="C406" s="5" t="s">
        <v>56</v>
      </c>
      <c r="D406" s="5" t="s">
        <v>247</v>
      </c>
      <c r="E406" s="5" t="s">
        <v>20</v>
      </c>
      <c r="F406" s="5">
        <v>1784</v>
      </c>
      <c r="G406" s="5" t="s">
        <v>21</v>
      </c>
      <c r="H406" s="5" t="s">
        <v>18</v>
      </c>
      <c r="I406" s="5">
        <v>2</v>
      </c>
    </row>
    <row r="407" spans="1:10">
      <c r="A407" s="5">
        <v>1845</v>
      </c>
      <c r="D407" s="5" t="s">
        <v>125</v>
      </c>
      <c r="E407" s="5" t="s">
        <v>50</v>
      </c>
      <c r="F407" s="5">
        <v>1491</v>
      </c>
      <c r="G407" s="5" t="s">
        <v>21</v>
      </c>
      <c r="H407" s="5" t="s">
        <v>18</v>
      </c>
      <c r="I407" s="5">
        <v>4</v>
      </c>
    </row>
    <row r="408" spans="1:10">
      <c r="A408" s="5">
        <v>1843</v>
      </c>
      <c r="D408" s="5" t="s">
        <v>75</v>
      </c>
      <c r="E408" s="5" t="s">
        <v>76</v>
      </c>
      <c r="F408" s="5">
        <v>3350</v>
      </c>
      <c r="G408" s="5" t="s">
        <v>21</v>
      </c>
      <c r="H408" s="5" t="s">
        <v>18</v>
      </c>
      <c r="I408" s="5">
        <v>2</v>
      </c>
      <c r="J408" s="5">
        <v>56</v>
      </c>
    </row>
    <row r="409" spans="1:10">
      <c r="A409" s="5">
        <v>1843</v>
      </c>
      <c r="D409" s="5" t="s">
        <v>238</v>
      </c>
      <c r="E409" s="5" t="s">
        <v>20</v>
      </c>
      <c r="F409" s="5">
        <v>1651</v>
      </c>
      <c r="G409" s="5" t="s">
        <v>21</v>
      </c>
      <c r="H409" s="5" t="s">
        <v>18</v>
      </c>
      <c r="I409" s="5">
        <v>2</v>
      </c>
      <c r="J409" s="5">
        <v>4</v>
      </c>
    </row>
    <row r="410" spans="1:10">
      <c r="A410" s="5">
        <v>1843</v>
      </c>
      <c r="B410" s="5" t="s">
        <v>55</v>
      </c>
      <c r="D410" s="5" t="s">
        <v>248</v>
      </c>
      <c r="E410" s="5" t="s">
        <v>249</v>
      </c>
      <c r="F410" s="5">
        <v>1156</v>
      </c>
      <c r="G410" s="5" t="s">
        <v>21</v>
      </c>
      <c r="H410" s="5" t="s">
        <v>112</v>
      </c>
      <c r="I410" s="5">
        <v>0</v>
      </c>
    </row>
    <row r="411" spans="1:10">
      <c r="A411" s="5">
        <v>1843</v>
      </c>
      <c r="B411" s="5" t="s">
        <v>55</v>
      </c>
      <c r="D411" s="5" t="s">
        <v>250</v>
      </c>
      <c r="E411" s="5" t="s">
        <v>251</v>
      </c>
      <c r="F411" s="5">
        <v>1467</v>
      </c>
      <c r="G411" s="5" t="s">
        <v>21</v>
      </c>
      <c r="H411" s="5" t="s">
        <v>18</v>
      </c>
    </row>
    <row r="412" spans="1:10">
      <c r="A412" s="5">
        <v>1841</v>
      </c>
      <c r="D412" s="5" t="s">
        <v>181</v>
      </c>
      <c r="E412" s="5" t="s">
        <v>16</v>
      </c>
      <c r="F412" s="5">
        <v>649</v>
      </c>
      <c r="G412" s="5" t="s">
        <v>21</v>
      </c>
      <c r="H412" s="5" t="s">
        <v>18</v>
      </c>
      <c r="I412" s="5">
        <v>2</v>
      </c>
    </row>
    <row r="413" spans="1:10">
      <c r="A413" s="5">
        <v>1840</v>
      </c>
      <c r="B413" s="5" t="s">
        <v>55</v>
      </c>
      <c r="C413" s="5" t="s">
        <v>56</v>
      </c>
      <c r="D413" s="5" t="s">
        <v>40</v>
      </c>
      <c r="E413" s="5" t="s">
        <v>20</v>
      </c>
      <c r="F413" s="5">
        <v>1715</v>
      </c>
      <c r="G413" s="5" t="s">
        <v>21</v>
      </c>
      <c r="H413" s="5" t="s">
        <v>18</v>
      </c>
      <c r="I413" s="5">
        <v>2</v>
      </c>
    </row>
    <row r="414" spans="1:10">
      <c r="A414" s="5">
        <v>1840</v>
      </c>
      <c r="B414" s="5" t="s">
        <v>55</v>
      </c>
      <c r="D414" s="5" t="s">
        <v>24</v>
      </c>
      <c r="E414" s="5" t="s">
        <v>25</v>
      </c>
      <c r="F414" s="5">
        <v>1222</v>
      </c>
      <c r="G414" s="5" t="s">
        <v>26</v>
      </c>
      <c r="H414" s="5" t="s">
        <v>18</v>
      </c>
      <c r="I414" s="5">
        <v>0</v>
      </c>
    </row>
    <row r="415" spans="1:10">
      <c r="A415" s="5">
        <v>1840</v>
      </c>
      <c r="D415" s="5" t="s">
        <v>140</v>
      </c>
      <c r="E415" s="5" t="s">
        <v>141</v>
      </c>
      <c r="F415" s="5">
        <v>851</v>
      </c>
      <c r="G415" s="5" t="s">
        <v>21</v>
      </c>
      <c r="H415" s="5" t="s">
        <v>18</v>
      </c>
      <c r="I415" s="5">
        <v>3</v>
      </c>
    </row>
    <row r="416" spans="1:10">
      <c r="A416" s="5">
        <v>1840</v>
      </c>
      <c r="D416" s="5" t="s">
        <v>252</v>
      </c>
      <c r="E416" s="5" t="s">
        <v>141</v>
      </c>
      <c r="F416" s="5">
        <v>510</v>
      </c>
      <c r="G416" s="5" t="s">
        <v>21</v>
      </c>
      <c r="H416" s="5" t="s">
        <v>18</v>
      </c>
      <c r="I416" s="5">
        <v>3</v>
      </c>
    </row>
    <row r="417" spans="1:11">
      <c r="A417" s="5">
        <v>1839</v>
      </c>
      <c r="B417" s="5" t="s">
        <v>55</v>
      </c>
      <c r="D417" s="5" t="s">
        <v>204</v>
      </c>
      <c r="E417" s="5" t="s">
        <v>48</v>
      </c>
      <c r="F417" s="5">
        <v>-642</v>
      </c>
      <c r="G417" s="5" t="s">
        <v>136</v>
      </c>
      <c r="H417" s="5" t="s">
        <v>253</v>
      </c>
      <c r="I417" s="5">
        <v>2</v>
      </c>
    </row>
    <row r="418" spans="1:11">
      <c r="A418" s="5">
        <v>1838</v>
      </c>
      <c r="D418" s="5" t="s">
        <v>40</v>
      </c>
      <c r="E418" s="5" t="s">
        <v>20</v>
      </c>
      <c r="F418" s="5">
        <v>1715</v>
      </c>
      <c r="G418" s="5" t="s">
        <v>21</v>
      </c>
      <c r="H418" s="5" t="s">
        <v>18</v>
      </c>
      <c r="I418" s="5">
        <v>2</v>
      </c>
      <c r="J418" s="5">
        <v>4</v>
      </c>
    </row>
    <row r="419" spans="1:11">
      <c r="A419" s="5">
        <v>1837</v>
      </c>
      <c r="B419" s="5" t="s">
        <v>55</v>
      </c>
      <c r="C419" s="5" t="s">
        <v>56</v>
      </c>
      <c r="D419" s="5" t="s">
        <v>254</v>
      </c>
      <c r="E419" s="5" t="s">
        <v>20</v>
      </c>
      <c r="F419" s="5">
        <v>2801</v>
      </c>
      <c r="G419" s="5" t="s">
        <v>17</v>
      </c>
      <c r="H419" s="5" t="s">
        <v>18</v>
      </c>
    </row>
    <row r="420" spans="1:11">
      <c r="A420" s="5">
        <v>1835</v>
      </c>
      <c r="D420" s="5" t="s">
        <v>171</v>
      </c>
      <c r="E420" s="5" t="s">
        <v>97</v>
      </c>
      <c r="F420" s="5">
        <v>872</v>
      </c>
      <c r="G420" s="5" t="s">
        <v>21</v>
      </c>
      <c r="H420" s="5" t="s">
        <v>18</v>
      </c>
      <c r="I420" s="5">
        <v>5</v>
      </c>
    </row>
    <row r="421" spans="1:11">
      <c r="A421" s="5">
        <v>1835</v>
      </c>
      <c r="D421" s="5" t="s">
        <v>103</v>
      </c>
      <c r="E421" s="5" t="s">
        <v>104</v>
      </c>
      <c r="F421" s="5">
        <v>640</v>
      </c>
      <c r="G421" s="5" t="s">
        <v>63</v>
      </c>
      <c r="H421" s="5" t="s">
        <v>18</v>
      </c>
    </row>
    <row r="422" spans="1:11">
      <c r="A422" s="5">
        <v>1833</v>
      </c>
      <c r="D422" s="5" t="s">
        <v>255</v>
      </c>
      <c r="E422" s="5" t="s">
        <v>20</v>
      </c>
      <c r="F422" s="5">
        <v>1952</v>
      </c>
      <c r="G422" s="5" t="s">
        <v>21</v>
      </c>
      <c r="H422" s="5" t="s">
        <v>18</v>
      </c>
      <c r="I422" s="5">
        <v>2</v>
      </c>
      <c r="J422" s="5">
        <v>126</v>
      </c>
    </row>
    <row r="423" spans="1:11">
      <c r="A423" s="5">
        <v>1832</v>
      </c>
      <c r="D423" s="5" t="s">
        <v>32</v>
      </c>
      <c r="E423" s="5" t="s">
        <v>20</v>
      </c>
      <c r="F423" s="5">
        <v>2947</v>
      </c>
      <c r="G423" s="5" t="s">
        <v>21</v>
      </c>
      <c r="H423" s="5" t="s">
        <v>18</v>
      </c>
      <c r="I423" s="5">
        <v>3</v>
      </c>
      <c r="J423" s="5">
        <v>32</v>
      </c>
    </row>
    <row r="424" spans="1:11">
      <c r="A424" s="5">
        <v>1832</v>
      </c>
      <c r="D424" s="5" t="s">
        <v>75</v>
      </c>
      <c r="E424" s="5" t="s">
        <v>76</v>
      </c>
      <c r="F424" s="5">
        <v>3350</v>
      </c>
      <c r="G424" s="5" t="s">
        <v>21</v>
      </c>
      <c r="H424" s="5" t="s">
        <v>18</v>
      </c>
      <c r="I424" s="5">
        <v>2</v>
      </c>
    </row>
    <row r="425" spans="1:11">
      <c r="A425" s="5">
        <v>1829</v>
      </c>
      <c r="D425" s="5" t="s">
        <v>256</v>
      </c>
      <c r="E425" s="5" t="s">
        <v>20</v>
      </c>
      <c r="F425" s="5">
        <v>2249</v>
      </c>
      <c r="G425" s="5" t="s">
        <v>17</v>
      </c>
      <c r="H425" s="5" t="s">
        <v>18</v>
      </c>
      <c r="I425" s="5">
        <v>2</v>
      </c>
    </row>
    <row r="426" spans="1:11">
      <c r="A426" s="5">
        <v>1827</v>
      </c>
      <c r="B426" s="5" t="s">
        <v>55</v>
      </c>
      <c r="C426" s="5" t="s">
        <v>56</v>
      </c>
      <c r="D426" s="5" t="s">
        <v>257</v>
      </c>
      <c r="E426" s="5" t="s">
        <v>37</v>
      </c>
      <c r="F426" s="5">
        <v>2741</v>
      </c>
      <c r="G426" s="5" t="s">
        <v>21</v>
      </c>
      <c r="H426" s="5" t="s">
        <v>18</v>
      </c>
      <c r="I426" s="5">
        <v>2</v>
      </c>
    </row>
    <row r="427" spans="1:11">
      <c r="A427" s="5">
        <v>1827</v>
      </c>
      <c r="D427" s="5" t="s">
        <v>257</v>
      </c>
      <c r="E427" s="5" t="s">
        <v>37</v>
      </c>
      <c r="F427" s="5">
        <v>2741</v>
      </c>
      <c r="G427" s="5" t="s">
        <v>21</v>
      </c>
      <c r="H427" s="5" t="s">
        <v>18</v>
      </c>
      <c r="I427" s="5">
        <v>2</v>
      </c>
    </row>
    <row r="428" spans="1:11">
      <c r="A428" s="5">
        <v>1826</v>
      </c>
      <c r="D428" s="5" t="s">
        <v>126</v>
      </c>
      <c r="E428" s="5" t="s">
        <v>20</v>
      </c>
      <c r="F428" s="5">
        <v>2565</v>
      </c>
      <c r="G428" s="5" t="s">
        <v>17</v>
      </c>
      <c r="H428" s="5" t="s">
        <v>18</v>
      </c>
      <c r="I428" s="5">
        <v>2</v>
      </c>
    </row>
    <row r="429" spans="1:11">
      <c r="A429" s="5">
        <v>1826</v>
      </c>
      <c r="D429" s="5" t="s">
        <v>23</v>
      </c>
      <c r="E429" s="5" t="s">
        <v>20</v>
      </c>
      <c r="F429" s="5">
        <v>1731</v>
      </c>
      <c r="G429" s="5" t="s">
        <v>21</v>
      </c>
      <c r="H429" s="5" t="s">
        <v>18</v>
      </c>
      <c r="I429" s="5">
        <v>3</v>
      </c>
      <c r="K429" s="5">
        <v>65</v>
      </c>
    </row>
    <row r="430" spans="1:11">
      <c r="A430" s="5">
        <v>1826</v>
      </c>
      <c r="D430" s="5" t="s">
        <v>127</v>
      </c>
      <c r="E430" s="5" t="s">
        <v>16</v>
      </c>
      <c r="F430" s="5">
        <v>1592</v>
      </c>
      <c r="G430" s="5" t="s">
        <v>63</v>
      </c>
      <c r="H430" s="5" t="s">
        <v>18</v>
      </c>
      <c r="I430" s="5">
        <v>2</v>
      </c>
    </row>
    <row r="431" spans="1:11">
      <c r="A431" s="5">
        <v>1825</v>
      </c>
      <c r="D431" s="5" t="s">
        <v>258</v>
      </c>
      <c r="E431" s="5" t="s">
        <v>87</v>
      </c>
      <c r="F431" s="5">
        <v>2715</v>
      </c>
      <c r="G431" s="5" t="s">
        <v>21</v>
      </c>
      <c r="H431" s="5" t="s">
        <v>22</v>
      </c>
    </row>
    <row r="432" spans="1:11">
      <c r="A432" s="5">
        <v>1824</v>
      </c>
      <c r="D432" s="5" t="s">
        <v>243</v>
      </c>
      <c r="E432" s="5" t="s">
        <v>25</v>
      </c>
      <c r="F432" s="5">
        <v>2857</v>
      </c>
      <c r="G432" s="5" t="s">
        <v>21</v>
      </c>
      <c r="H432" s="5" t="s">
        <v>18</v>
      </c>
      <c r="I432" s="5">
        <v>3</v>
      </c>
    </row>
    <row r="433" spans="1:13">
      <c r="A433" s="5">
        <v>1823</v>
      </c>
      <c r="D433" s="5" t="s">
        <v>24</v>
      </c>
      <c r="E433" s="5" t="s">
        <v>25</v>
      </c>
      <c r="F433" s="5">
        <v>1222</v>
      </c>
      <c r="G433" s="5" t="s">
        <v>26</v>
      </c>
      <c r="H433" s="5" t="s">
        <v>18</v>
      </c>
      <c r="I433" s="5">
        <v>0</v>
      </c>
    </row>
    <row r="434" spans="1:13">
      <c r="A434" s="5">
        <v>1822</v>
      </c>
      <c r="D434" s="5" t="s">
        <v>122</v>
      </c>
      <c r="E434" s="5" t="s">
        <v>20</v>
      </c>
      <c r="F434" s="5">
        <v>2168</v>
      </c>
      <c r="G434" s="5" t="s">
        <v>21</v>
      </c>
      <c r="H434" s="5" t="s">
        <v>18</v>
      </c>
      <c r="I434" s="5">
        <v>5</v>
      </c>
      <c r="J434" s="5">
        <v>4011</v>
      </c>
    </row>
    <row r="435" spans="1:13">
      <c r="A435" s="5">
        <v>1822</v>
      </c>
      <c r="D435" s="5" t="s">
        <v>32</v>
      </c>
      <c r="E435" s="5" t="s">
        <v>20</v>
      </c>
      <c r="F435" s="5">
        <v>2947</v>
      </c>
      <c r="G435" s="5" t="s">
        <v>21</v>
      </c>
      <c r="H435" s="5" t="s">
        <v>18</v>
      </c>
      <c r="I435" s="5">
        <v>3</v>
      </c>
      <c r="J435" s="5">
        <v>100</v>
      </c>
    </row>
    <row r="436" spans="1:13">
      <c r="A436" s="5">
        <v>1822</v>
      </c>
      <c r="D436" s="5" t="s">
        <v>129</v>
      </c>
      <c r="E436" s="5" t="s">
        <v>16</v>
      </c>
      <c r="F436" s="5">
        <v>731</v>
      </c>
      <c r="G436" s="5" t="s">
        <v>21</v>
      </c>
      <c r="H436" s="5" t="s">
        <v>18</v>
      </c>
      <c r="I436" s="5">
        <v>4</v>
      </c>
      <c r="J436" s="5">
        <v>50</v>
      </c>
      <c r="K436" s="5">
        <v>53</v>
      </c>
    </row>
    <row r="437" spans="1:13">
      <c r="A437" s="5">
        <v>1820</v>
      </c>
      <c r="B437" s="5" t="s">
        <v>55</v>
      </c>
      <c r="C437" s="5" t="s">
        <v>56</v>
      </c>
      <c r="D437" s="5" t="s">
        <v>259</v>
      </c>
      <c r="E437" s="5" t="s">
        <v>25</v>
      </c>
      <c r="F437" s="5">
        <v>1654</v>
      </c>
      <c r="G437" s="5" t="s">
        <v>21</v>
      </c>
      <c r="H437" s="5" t="s">
        <v>18</v>
      </c>
      <c r="I437" s="5">
        <v>2</v>
      </c>
    </row>
    <row r="438" spans="1:13">
      <c r="A438" s="5">
        <v>1820</v>
      </c>
      <c r="D438" s="5" t="s">
        <v>103</v>
      </c>
      <c r="E438" s="5" t="s">
        <v>104</v>
      </c>
      <c r="F438" s="5">
        <v>640</v>
      </c>
      <c r="G438" s="5" t="s">
        <v>63</v>
      </c>
      <c r="H438" s="5" t="s">
        <v>18</v>
      </c>
      <c r="I438" s="5">
        <v>2</v>
      </c>
    </row>
    <row r="439" spans="1:13">
      <c r="A439" s="5">
        <v>1819</v>
      </c>
      <c r="B439" s="5" t="s">
        <v>55</v>
      </c>
      <c r="D439" s="5" t="s">
        <v>260</v>
      </c>
      <c r="E439" s="5" t="s">
        <v>25</v>
      </c>
      <c r="F439" s="5">
        <v>857</v>
      </c>
      <c r="G439" s="5" t="s">
        <v>21</v>
      </c>
      <c r="H439" s="5" t="s">
        <v>18</v>
      </c>
    </row>
    <row r="440" spans="1:13">
      <c r="A440" s="5">
        <v>1818</v>
      </c>
      <c r="D440" s="5" t="s">
        <v>261</v>
      </c>
      <c r="E440" s="5" t="s">
        <v>82</v>
      </c>
      <c r="F440" s="5">
        <v>3850</v>
      </c>
      <c r="G440" s="5" t="s">
        <v>21</v>
      </c>
      <c r="H440" s="5" t="s">
        <v>18</v>
      </c>
      <c r="I440" s="5">
        <v>4</v>
      </c>
    </row>
    <row r="441" spans="1:13">
      <c r="A441" s="5">
        <v>1817</v>
      </c>
      <c r="D441" s="5" t="s">
        <v>262</v>
      </c>
      <c r="E441" s="5" t="s">
        <v>20</v>
      </c>
      <c r="F441" s="5">
        <v>2799</v>
      </c>
      <c r="G441" s="5" t="s">
        <v>21</v>
      </c>
      <c r="H441" s="5" t="s">
        <v>18</v>
      </c>
      <c r="I441" s="5">
        <v>2</v>
      </c>
      <c r="M441" s="5">
        <v>90</v>
      </c>
    </row>
    <row r="442" spans="1:13">
      <c r="A442" s="5">
        <v>1817</v>
      </c>
      <c r="D442" s="5" t="s">
        <v>263</v>
      </c>
      <c r="E442" s="5" t="s">
        <v>20</v>
      </c>
      <c r="F442" s="5">
        <v>3332</v>
      </c>
      <c r="G442" s="5" t="s">
        <v>21</v>
      </c>
      <c r="H442" s="5" t="s">
        <v>18</v>
      </c>
      <c r="I442" s="5">
        <v>4</v>
      </c>
    </row>
    <row r="443" spans="1:13">
      <c r="A443" s="5">
        <v>1816</v>
      </c>
      <c r="D443" s="5" t="s">
        <v>127</v>
      </c>
      <c r="E443" s="5" t="s">
        <v>16</v>
      </c>
      <c r="F443" s="5">
        <v>1592</v>
      </c>
      <c r="G443" s="5" t="s">
        <v>63</v>
      </c>
      <c r="H443" s="5" t="s">
        <v>18</v>
      </c>
      <c r="I443" s="5">
        <v>2</v>
      </c>
      <c r="J443" s="5">
        <v>1</v>
      </c>
    </row>
    <row r="444" spans="1:13">
      <c r="A444" s="5">
        <v>1815</v>
      </c>
      <c r="B444" s="5" t="s">
        <v>55</v>
      </c>
      <c r="D444" s="5" t="s">
        <v>264</v>
      </c>
      <c r="E444" s="5" t="s">
        <v>20</v>
      </c>
      <c r="F444" s="5">
        <v>2850</v>
      </c>
      <c r="G444" s="5" t="s">
        <v>21</v>
      </c>
      <c r="H444" s="5" t="s">
        <v>18</v>
      </c>
      <c r="I444" s="5">
        <v>7</v>
      </c>
      <c r="J444" s="5">
        <v>10000</v>
      </c>
    </row>
    <row r="445" spans="1:13">
      <c r="A445" s="5">
        <v>1814</v>
      </c>
      <c r="D445" s="5" t="s">
        <v>29</v>
      </c>
      <c r="E445" s="5" t="s">
        <v>30</v>
      </c>
      <c r="F445" s="5">
        <v>2462</v>
      </c>
      <c r="G445" s="5" t="s">
        <v>21</v>
      </c>
      <c r="H445" s="5" t="s">
        <v>18</v>
      </c>
      <c r="I445" s="5">
        <v>4</v>
      </c>
      <c r="J445" s="5">
        <v>1200</v>
      </c>
    </row>
    <row r="446" spans="1:13">
      <c r="A446" s="5">
        <v>1812</v>
      </c>
      <c r="D446" s="5" t="s">
        <v>151</v>
      </c>
      <c r="E446" s="5" t="s">
        <v>20</v>
      </c>
      <c r="F446" s="5">
        <v>1320</v>
      </c>
      <c r="G446" s="5" t="s">
        <v>21</v>
      </c>
      <c r="H446" s="5" t="s">
        <v>18</v>
      </c>
      <c r="I446" s="5">
        <v>3</v>
      </c>
      <c r="J446" s="5">
        <v>953</v>
      </c>
    </row>
    <row r="447" spans="1:13">
      <c r="A447" s="5">
        <v>1812</v>
      </c>
      <c r="D447" s="5" t="s">
        <v>212</v>
      </c>
      <c r="E447" s="5" t="s">
        <v>213</v>
      </c>
      <c r="F447" s="5">
        <v>1220</v>
      </c>
      <c r="G447" s="5" t="s">
        <v>21</v>
      </c>
      <c r="H447" s="5" t="s">
        <v>18</v>
      </c>
      <c r="I447" s="5">
        <v>4</v>
      </c>
      <c r="J447" s="5">
        <v>56</v>
      </c>
    </row>
    <row r="448" spans="1:13">
      <c r="A448" s="5">
        <v>1805</v>
      </c>
      <c r="D448" s="5" t="s">
        <v>174</v>
      </c>
      <c r="E448" s="5" t="s">
        <v>76</v>
      </c>
      <c r="F448" s="5">
        <v>1281</v>
      </c>
      <c r="G448" s="5" t="s">
        <v>17</v>
      </c>
      <c r="H448" s="5" t="s">
        <v>18</v>
      </c>
      <c r="I448" s="5">
        <v>2</v>
      </c>
      <c r="J448" s="5">
        <v>4</v>
      </c>
    </row>
    <row r="449" spans="1:10">
      <c r="A449" s="5">
        <v>1804</v>
      </c>
      <c r="D449" s="5" t="s">
        <v>265</v>
      </c>
      <c r="E449" s="5" t="s">
        <v>16</v>
      </c>
      <c r="F449" s="5">
        <v>1320</v>
      </c>
      <c r="G449" s="5" t="s">
        <v>63</v>
      </c>
      <c r="H449" s="5" t="s">
        <v>18</v>
      </c>
      <c r="I449" s="5">
        <v>3</v>
      </c>
    </row>
    <row r="450" spans="1:10">
      <c r="A450" s="5">
        <v>1803</v>
      </c>
      <c r="D450" s="5" t="s">
        <v>157</v>
      </c>
      <c r="E450" s="5" t="s">
        <v>16</v>
      </c>
      <c r="F450" s="5">
        <v>2560</v>
      </c>
      <c r="G450" s="5" t="s">
        <v>17</v>
      </c>
      <c r="H450" s="5" t="s">
        <v>18</v>
      </c>
      <c r="I450" s="5">
        <v>2</v>
      </c>
    </row>
    <row r="451" spans="1:10">
      <c r="A451" s="5">
        <v>1803</v>
      </c>
      <c r="D451" s="5" t="s">
        <v>157</v>
      </c>
      <c r="E451" s="5" t="s">
        <v>16</v>
      </c>
      <c r="F451" s="5">
        <v>2560</v>
      </c>
      <c r="G451" s="5" t="s">
        <v>17</v>
      </c>
      <c r="H451" s="5" t="s">
        <v>18</v>
      </c>
      <c r="I451" s="5">
        <v>2</v>
      </c>
    </row>
    <row r="452" spans="1:10">
      <c r="A452" s="5">
        <v>1801</v>
      </c>
      <c r="D452" s="5" t="s">
        <v>266</v>
      </c>
      <c r="E452" s="5" t="s">
        <v>16</v>
      </c>
      <c r="F452" s="5">
        <v>2237</v>
      </c>
      <c r="G452" s="5" t="s">
        <v>21</v>
      </c>
      <c r="H452" s="5" t="s">
        <v>18</v>
      </c>
      <c r="I452" s="5">
        <v>2</v>
      </c>
      <c r="J452" s="5">
        <v>8</v>
      </c>
    </row>
    <row r="453" spans="1:10">
      <c r="A453" s="5">
        <v>1800</v>
      </c>
      <c r="D453" s="5" t="s">
        <v>267</v>
      </c>
      <c r="E453" s="5" t="s">
        <v>268</v>
      </c>
      <c r="F453" s="5">
        <v>1053</v>
      </c>
      <c r="G453" s="5" t="s">
        <v>269</v>
      </c>
      <c r="H453" s="5" t="s">
        <v>18</v>
      </c>
      <c r="I453" s="5">
        <v>1</v>
      </c>
      <c r="J453" s="5">
        <v>9</v>
      </c>
    </row>
    <row r="454" spans="1:10">
      <c r="A454" s="5">
        <v>1800</v>
      </c>
      <c r="D454" s="5" t="s">
        <v>270</v>
      </c>
      <c r="E454" s="5" t="s">
        <v>25</v>
      </c>
      <c r="F454" s="5">
        <v>2523</v>
      </c>
      <c r="G454" s="5" t="s">
        <v>26</v>
      </c>
      <c r="H454" s="5" t="s">
        <v>18</v>
      </c>
      <c r="I454" s="5">
        <v>0</v>
      </c>
      <c r="J454" s="5">
        <v>2</v>
      </c>
    </row>
    <row r="455" spans="1:10">
      <c r="A455" s="5">
        <v>1800</v>
      </c>
      <c r="D455" s="5" t="s">
        <v>256</v>
      </c>
      <c r="E455" s="5" t="s">
        <v>20</v>
      </c>
      <c r="F455" s="5">
        <v>2249</v>
      </c>
      <c r="G455" s="5" t="s">
        <v>17</v>
      </c>
      <c r="H455" s="5" t="s">
        <v>18</v>
      </c>
    </row>
    <row r="456" spans="1:10">
      <c r="A456" s="5">
        <v>1800</v>
      </c>
      <c r="D456" s="5" t="s">
        <v>29</v>
      </c>
      <c r="E456" s="5" t="s">
        <v>30</v>
      </c>
      <c r="F456" s="5">
        <v>2462</v>
      </c>
      <c r="G456" s="5" t="s">
        <v>21</v>
      </c>
      <c r="H456" s="5" t="s">
        <v>18</v>
      </c>
      <c r="I456" s="5">
        <v>2</v>
      </c>
    </row>
    <row r="457" spans="1:10">
      <c r="A457" s="5">
        <v>1800</v>
      </c>
      <c r="D457" s="5" t="s">
        <v>271</v>
      </c>
      <c r="E457" s="5" t="s">
        <v>148</v>
      </c>
      <c r="F457" s="5">
        <v>2175</v>
      </c>
      <c r="G457" s="5" t="s">
        <v>21</v>
      </c>
      <c r="H457" s="5" t="s">
        <v>18</v>
      </c>
      <c r="I457" s="5">
        <v>2</v>
      </c>
    </row>
    <row r="458" spans="1:10">
      <c r="A458" s="5">
        <v>1794</v>
      </c>
      <c r="D458" s="5" t="s">
        <v>174</v>
      </c>
      <c r="E458" s="5" t="s">
        <v>76</v>
      </c>
      <c r="F458" s="5">
        <v>1281</v>
      </c>
      <c r="G458" s="5" t="s">
        <v>17</v>
      </c>
      <c r="H458" s="5" t="s">
        <v>18</v>
      </c>
      <c r="I458" s="5">
        <v>3</v>
      </c>
      <c r="J458" s="5">
        <v>400</v>
      </c>
    </row>
    <row r="459" spans="1:10">
      <c r="A459" s="5">
        <v>1792</v>
      </c>
      <c r="B459" s="5" t="s">
        <v>55</v>
      </c>
      <c r="C459" s="5" t="s">
        <v>56</v>
      </c>
      <c r="D459" s="5" t="s">
        <v>94</v>
      </c>
      <c r="E459" s="5" t="s">
        <v>16</v>
      </c>
      <c r="F459" s="5">
        <v>1500</v>
      </c>
      <c r="G459" s="5" t="s">
        <v>17</v>
      </c>
      <c r="H459" s="5" t="s">
        <v>18</v>
      </c>
      <c r="I459" s="5">
        <v>2</v>
      </c>
    </row>
    <row r="460" spans="1:10">
      <c r="A460" s="5">
        <v>1790</v>
      </c>
      <c r="D460" s="5" t="s">
        <v>24</v>
      </c>
      <c r="E460" s="5" t="s">
        <v>25</v>
      </c>
      <c r="F460" s="5">
        <v>1222</v>
      </c>
      <c r="G460" s="5" t="s">
        <v>26</v>
      </c>
      <c r="H460" s="5" t="s">
        <v>18</v>
      </c>
      <c r="I460" s="5">
        <v>4</v>
      </c>
      <c r="J460" s="5">
        <v>5405</v>
      </c>
    </row>
    <row r="461" spans="1:10">
      <c r="A461" s="5">
        <v>1789</v>
      </c>
      <c r="D461" s="5" t="s">
        <v>113</v>
      </c>
      <c r="E461" s="5" t="s">
        <v>16</v>
      </c>
      <c r="F461" s="5">
        <v>758</v>
      </c>
      <c r="G461" s="5" t="s">
        <v>21</v>
      </c>
      <c r="H461" s="5" t="s">
        <v>18</v>
      </c>
      <c r="I461" s="5">
        <v>2</v>
      </c>
    </row>
    <row r="462" spans="1:10">
      <c r="A462" s="5">
        <v>1786</v>
      </c>
      <c r="D462" s="5" t="s">
        <v>126</v>
      </c>
      <c r="E462" s="5" t="s">
        <v>20</v>
      </c>
      <c r="F462" s="5">
        <v>2565</v>
      </c>
      <c r="G462" s="5" t="s">
        <v>17</v>
      </c>
      <c r="H462" s="5" t="s">
        <v>18</v>
      </c>
      <c r="I462" s="5">
        <v>2</v>
      </c>
      <c r="J462" s="5">
        <v>38</v>
      </c>
    </row>
    <row r="463" spans="1:10">
      <c r="A463" s="5">
        <v>1785</v>
      </c>
      <c r="D463" s="5" t="s">
        <v>272</v>
      </c>
      <c r="E463" s="5" t="s">
        <v>16</v>
      </c>
      <c r="F463" s="5">
        <v>423</v>
      </c>
      <c r="G463" s="5" t="s">
        <v>21</v>
      </c>
      <c r="H463" s="5" t="s">
        <v>18</v>
      </c>
      <c r="I463" s="5">
        <v>3</v>
      </c>
      <c r="J463" s="5">
        <v>135</v>
      </c>
    </row>
    <row r="464" spans="1:10">
      <c r="A464" s="5">
        <v>1784</v>
      </c>
      <c r="D464" s="5" t="s">
        <v>85</v>
      </c>
      <c r="E464" s="5" t="s">
        <v>50</v>
      </c>
      <c r="F464" s="5">
        <v>1725</v>
      </c>
      <c r="G464" s="5" t="s">
        <v>63</v>
      </c>
      <c r="H464" s="5" t="s">
        <v>18</v>
      </c>
      <c r="I464" s="5">
        <v>4</v>
      </c>
      <c r="J464" s="5">
        <v>9350</v>
      </c>
    </row>
    <row r="465" spans="1:10">
      <c r="A465" s="5">
        <v>1784</v>
      </c>
      <c r="D465" s="5" t="s">
        <v>102</v>
      </c>
      <c r="E465" s="5" t="s">
        <v>34</v>
      </c>
      <c r="F465" s="5">
        <v>5967</v>
      </c>
      <c r="G465" s="5" t="s">
        <v>21</v>
      </c>
      <c r="H465" s="5" t="s">
        <v>18</v>
      </c>
    </row>
    <row r="466" spans="1:10">
      <c r="A466" s="5">
        <v>1783</v>
      </c>
      <c r="D466" s="5" t="s">
        <v>157</v>
      </c>
      <c r="E466" s="5" t="s">
        <v>16</v>
      </c>
      <c r="F466" s="5">
        <v>2560</v>
      </c>
      <c r="G466" s="5" t="s">
        <v>17</v>
      </c>
      <c r="H466" s="5" t="s">
        <v>18</v>
      </c>
      <c r="I466" s="5">
        <v>4</v>
      </c>
      <c r="J466" s="5">
        <v>1491</v>
      </c>
    </row>
    <row r="467" spans="1:10">
      <c r="A467" s="5">
        <v>1781</v>
      </c>
      <c r="B467" s="5" t="s">
        <v>55</v>
      </c>
      <c r="D467" s="5" t="s">
        <v>35</v>
      </c>
      <c r="E467" s="5" t="s">
        <v>16</v>
      </c>
      <c r="F467" s="5">
        <v>1117</v>
      </c>
      <c r="G467" s="5" t="s">
        <v>21</v>
      </c>
      <c r="H467" s="5" t="s">
        <v>18</v>
      </c>
      <c r="I467" s="5">
        <v>4</v>
      </c>
      <c r="J467" s="5">
        <v>23</v>
      </c>
    </row>
    <row r="468" spans="1:10">
      <c r="A468" s="5">
        <v>1780</v>
      </c>
      <c r="D468" s="5" t="s">
        <v>272</v>
      </c>
      <c r="E468" s="5" t="s">
        <v>16</v>
      </c>
      <c r="F468" s="5">
        <v>423</v>
      </c>
      <c r="G468" s="5" t="s">
        <v>21</v>
      </c>
      <c r="H468" s="5" t="s">
        <v>18</v>
      </c>
      <c r="I468" s="5">
        <v>3</v>
      </c>
      <c r="J468" s="5">
        <v>7</v>
      </c>
    </row>
    <row r="469" spans="1:10">
      <c r="A469" s="5">
        <v>1780</v>
      </c>
      <c r="D469" s="5" t="s">
        <v>35</v>
      </c>
      <c r="E469" s="5" t="s">
        <v>16</v>
      </c>
      <c r="F469" s="5">
        <v>1117</v>
      </c>
      <c r="G469" s="5" t="s">
        <v>21</v>
      </c>
      <c r="H469" s="5" t="s">
        <v>18</v>
      </c>
      <c r="I469" s="5">
        <v>4</v>
      </c>
    </row>
    <row r="470" spans="1:10">
      <c r="A470" s="5">
        <v>1780</v>
      </c>
      <c r="B470" s="5" t="s">
        <v>55</v>
      </c>
      <c r="D470" s="5" t="s">
        <v>35</v>
      </c>
      <c r="E470" s="5" t="s">
        <v>16</v>
      </c>
      <c r="F470" s="5">
        <v>1117</v>
      </c>
      <c r="G470" s="5" t="s">
        <v>21</v>
      </c>
      <c r="H470" s="5" t="s">
        <v>18</v>
      </c>
      <c r="I470" s="5">
        <v>4</v>
      </c>
    </row>
    <row r="471" spans="1:10">
      <c r="A471" s="5">
        <v>1780</v>
      </c>
      <c r="B471" s="5" t="s">
        <v>55</v>
      </c>
      <c r="D471" s="5" t="s">
        <v>35</v>
      </c>
      <c r="E471" s="5" t="s">
        <v>16</v>
      </c>
      <c r="F471" s="5">
        <v>1117</v>
      </c>
      <c r="G471" s="5" t="s">
        <v>21</v>
      </c>
      <c r="H471" s="5" t="s">
        <v>18</v>
      </c>
    </row>
    <row r="472" spans="1:10">
      <c r="A472" s="5">
        <v>1779</v>
      </c>
      <c r="D472" s="5" t="s">
        <v>35</v>
      </c>
      <c r="E472" s="5" t="s">
        <v>16</v>
      </c>
      <c r="F472" s="5">
        <v>1117</v>
      </c>
      <c r="G472" s="5" t="s">
        <v>21</v>
      </c>
      <c r="H472" s="5" t="s">
        <v>18</v>
      </c>
      <c r="I472" s="5">
        <v>4</v>
      </c>
      <c r="J472" s="5">
        <v>153</v>
      </c>
    </row>
    <row r="473" spans="1:10">
      <c r="A473" s="5">
        <v>1779</v>
      </c>
      <c r="D473" s="5" t="s">
        <v>174</v>
      </c>
      <c r="E473" s="5" t="s">
        <v>76</v>
      </c>
      <c r="F473" s="5">
        <v>1281</v>
      </c>
      <c r="G473" s="5" t="s">
        <v>17</v>
      </c>
      <c r="H473" s="5" t="s">
        <v>18</v>
      </c>
      <c r="I473" s="5">
        <v>2</v>
      </c>
    </row>
    <row r="474" spans="1:10">
      <c r="A474" s="5">
        <v>1778</v>
      </c>
      <c r="D474" s="5" t="s">
        <v>273</v>
      </c>
      <c r="E474" s="5" t="s">
        <v>37</v>
      </c>
      <c r="F474" s="5">
        <v>551</v>
      </c>
      <c r="G474" s="5" t="s">
        <v>21</v>
      </c>
      <c r="H474" s="5" t="s">
        <v>18</v>
      </c>
      <c r="I474" s="5">
        <v>4</v>
      </c>
      <c r="J474" s="5">
        <v>15</v>
      </c>
    </row>
    <row r="475" spans="1:10">
      <c r="A475" s="5">
        <v>1775</v>
      </c>
      <c r="D475" s="5" t="s">
        <v>40</v>
      </c>
      <c r="E475" s="5" t="s">
        <v>20</v>
      </c>
      <c r="F475" s="5">
        <v>1715</v>
      </c>
      <c r="G475" s="5" t="s">
        <v>21</v>
      </c>
      <c r="H475" s="5" t="s">
        <v>18</v>
      </c>
      <c r="I475" s="5">
        <v>3</v>
      </c>
      <c r="J475" s="5">
        <v>1300</v>
      </c>
    </row>
    <row r="476" spans="1:10">
      <c r="A476" s="5">
        <v>1775</v>
      </c>
      <c r="D476" s="5" t="s">
        <v>42</v>
      </c>
      <c r="E476" s="5" t="s">
        <v>20</v>
      </c>
      <c r="F476" s="5">
        <v>1580</v>
      </c>
      <c r="G476" s="5" t="s">
        <v>21</v>
      </c>
      <c r="H476" s="5" t="s">
        <v>18</v>
      </c>
      <c r="I476" s="5">
        <v>3</v>
      </c>
    </row>
    <row r="477" spans="1:10">
      <c r="A477" s="5">
        <v>1773</v>
      </c>
      <c r="D477" s="5" t="s">
        <v>40</v>
      </c>
      <c r="E477" s="5" t="s">
        <v>20</v>
      </c>
      <c r="F477" s="5">
        <v>1715</v>
      </c>
      <c r="G477" s="5" t="s">
        <v>21</v>
      </c>
      <c r="H477" s="5" t="s">
        <v>18</v>
      </c>
      <c r="I477" s="5">
        <v>2</v>
      </c>
    </row>
    <row r="478" spans="1:10">
      <c r="A478" s="5">
        <v>1772</v>
      </c>
      <c r="D478" s="5" t="s">
        <v>188</v>
      </c>
      <c r="E478" s="5" t="s">
        <v>20</v>
      </c>
      <c r="F478" s="5">
        <v>2665</v>
      </c>
      <c r="G478" s="5" t="s">
        <v>21</v>
      </c>
      <c r="H478" s="5" t="s">
        <v>18</v>
      </c>
      <c r="I478" s="5">
        <v>3</v>
      </c>
      <c r="J478" s="5">
        <v>2957</v>
      </c>
    </row>
    <row r="479" spans="1:10">
      <c r="A479" s="5">
        <v>1772</v>
      </c>
      <c r="B479" s="5" t="s">
        <v>55</v>
      </c>
      <c r="D479" s="5" t="s">
        <v>40</v>
      </c>
      <c r="E479" s="5" t="s">
        <v>20</v>
      </c>
      <c r="F479" s="5">
        <v>1715</v>
      </c>
      <c r="G479" s="5" t="s">
        <v>21</v>
      </c>
      <c r="H479" s="5" t="s">
        <v>18</v>
      </c>
      <c r="I479" s="5">
        <v>3</v>
      </c>
      <c r="J479" s="5">
        <v>35</v>
      </c>
    </row>
    <row r="480" spans="1:10">
      <c r="A480" s="5">
        <v>1768</v>
      </c>
      <c r="D480" s="5" t="s">
        <v>232</v>
      </c>
      <c r="E480" s="5" t="s">
        <v>46</v>
      </c>
      <c r="F480" s="5">
        <v>5911</v>
      </c>
      <c r="G480" s="5" t="s">
        <v>21</v>
      </c>
      <c r="H480" s="5" t="s">
        <v>18</v>
      </c>
      <c r="I480" s="5">
        <v>4</v>
      </c>
    </row>
    <row r="481" spans="1:10">
      <c r="A481" s="5">
        <v>1766</v>
      </c>
      <c r="D481" s="5" t="s">
        <v>29</v>
      </c>
      <c r="E481" s="5" t="s">
        <v>30</v>
      </c>
      <c r="F481" s="5">
        <v>2462</v>
      </c>
      <c r="G481" s="5" t="s">
        <v>21</v>
      </c>
      <c r="H481" s="5" t="s">
        <v>18</v>
      </c>
      <c r="I481" s="5">
        <v>3</v>
      </c>
      <c r="J481" s="5">
        <v>49</v>
      </c>
    </row>
    <row r="482" spans="1:10">
      <c r="A482" s="5">
        <v>1766</v>
      </c>
      <c r="D482" s="5" t="s">
        <v>125</v>
      </c>
      <c r="E482" s="5" t="s">
        <v>50</v>
      </c>
      <c r="F482" s="5">
        <v>1491</v>
      </c>
      <c r="G482" s="5" t="s">
        <v>21</v>
      </c>
      <c r="H482" s="5" t="s">
        <v>18</v>
      </c>
      <c r="I482" s="5">
        <v>4</v>
      </c>
    </row>
    <row r="483" spans="1:10">
      <c r="A483" s="5">
        <v>1762</v>
      </c>
      <c r="D483" s="5" t="s">
        <v>117</v>
      </c>
      <c r="E483" s="5" t="s">
        <v>37</v>
      </c>
      <c r="F483" s="5">
        <v>4835</v>
      </c>
      <c r="G483" s="5" t="s">
        <v>21</v>
      </c>
      <c r="H483" s="5" t="s">
        <v>18</v>
      </c>
      <c r="I483" s="5">
        <v>2</v>
      </c>
    </row>
    <row r="484" spans="1:10">
      <c r="A484" s="5">
        <v>1760</v>
      </c>
      <c r="D484" s="5" t="s">
        <v>224</v>
      </c>
      <c r="E484" s="5" t="s">
        <v>20</v>
      </c>
      <c r="F484" s="5">
        <v>1357</v>
      </c>
      <c r="G484" s="5" t="s">
        <v>21</v>
      </c>
      <c r="H484" s="5" t="s">
        <v>18</v>
      </c>
      <c r="I484" s="5">
        <v>4</v>
      </c>
      <c r="J484" s="5">
        <v>2000</v>
      </c>
    </row>
    <row r="485" spans="1:10">
      <c r="A485" s="5">
        <v>1757</v>
      </c>
      <c r="C485" s="5" t="s">
        <v>56</v>
      </c>
      <c r="D485" s="5" t="s">
        <v>267</v>
      </c>
      <c r="E485" s="5" t="s">
        <v>268</v>
      </c>
      <c r="F485" s="5">
        <v>1053</v>
      </c>
      <c r="G485" s="5" t="s">
        <v>269</v>
      </c>
      <c r="H485" s="5" t="s">
        <v>18</v>
      </c>
      <c r="I485" s="5">
        <v>0</v>
      </c>
    </row>
    <row r="486" spans="1:10">
      <c r="A486" s="5">
        <v>1755</v>
      </c>
      <c r="D486" s="5" t="s">
        <v>49</v>
      </c>
      <c r="E486" s="5" t="s">
        <v>50</v>
      </c>
      <c r="F486" s="5">
        <v>1512</v>
      </c>
      <c r="G486" s="5" t="s">
        <v>51</v>
      </c>
      <c r="H486" s="5" t="s">
        <v>18</v>
      </c>
      <c r="I486" s="5">
        <v>4</v>
      </c>
      <c r="J486" s="5">
        <v>2</v>
      </c>
    </row>
    <row r="487" spans="1:10">
      <c r="A487" s="5">
        <v>1754</v>
      </c>
      <c r="B487" s="5" t="s">
        <v>55</v>
      </c>
      <c r="C487" s="5" t="s">
        <v>56</v>
      </c>
      <c r="D487" s="5" t="s">
        <v>152</v>
      </c>
      <c r="E487" s="5" t="s">
        <v>30</v>
      </c>
      <c r="F487" s="5">
        <v>400</v>
      </c>
      <c r="G487" s="5" t="s">
        <v>21</v>
      </c>
      <c r="H487" s="5" t="s">
        <v>18</v>
      </c>
      <c r="I487" s="5">
        <v>4</v>
      </c>
      <c r="J487" s="5">
        <v>12</v>
      </c>
    </row>
    <row r="488" spans="1:10">
      <c r="A488" s="5">
        <v>1753</v>
      </c>
      <c r="D488" s="5" t="s">
        <v>85</v>
      </c>
      <c r="E488" s="5" t="s">
        <v>50</v>
      </c>
      <c r="F488" s="5">
        <v>1725</v>
      </c>
      <c r="G488" s="5" t="s">
        <v>63</v>
      </c>
      <c r="H488" s="5" t="s">
        <v>18</v>
      </c>
      <c r="I488" s="5">
        <v>2</v>
      </c>
    </row>
    <row r="489" spans="1:10">
      <c r="A489" s="5">
        <v>1749</v>
      </c>
      <c r="B489" s="5" t="s">
        <v>55</v>
      </c>
      <c r="C489" s="5" t="s">
        <v>56</v>
      </c>
      <c r="D489" s="5" t="s">
        <v>152</v>
      </c>
      <c r="E489" s="5" t="s">
        <v>30</v>
      </c>
      <c r="F489" s="5">
        <v>400</v>
      </c>
      <c r="G489" s="5" t="s">
        <v>21</v>
      </c>
      <c r="H489" s="5" t="s">
        <v>18</v>
      </c>
      <c r="I489" s="5">
        <v>3</v>
      </c>
    </row>
    <row r="490" spans="1:10">
      <c r="A490" s="5">
        <v>1742</v>
      </c>
      <c r="D490" s="5" t="s">
        <v>232</v>
      </c>
      <c r="E490" s="5" t="s">
        <v>46</v>
      </c>
      <c r="F490" s="5">
        <v>5911</v>
      </c>
      <c r="G490" s="5" t="s">
        <v>21</v>
      </c>
      <c r="H490" s="5" t="s">
        <v>18</v>
      </c>
      <c r="I490" s="5">
        <v>3</v>
      </c>
    </row>
    <row r="491" spans="1:10">
      <c r="A491" s="5">
        <v>1742</v>
      </c>
      <c r="D491" s="5" t="s">
        <v>232</v>
      </c>
      <c r="E491" s="5" t="s">
        <v>46</v>
      </c>
      <c r="F491" s="5">
        <v>5911</v>
      </c>
      <c r="G491" s="5" t="s">
        <v>21</v>
      </c>
      <c r="H491" s="5" t="s">
        <v>18</v>
      </c>
      <c r="I491" s="5">
        <v>3</v>
      </c>
    </row>
    <row r="492" spans="1:10">
      <c r="A492" s="5">
        <v>1741</v>
      </c>
      <c r="B492" s="5" t="s">
        <v>55</v>
      </c>
      <c r="C492" s="5" t="s">
        <v>56</v>
      </c>
      <c r="D492" s="5" t="s">
        <v>274</v>
      </c>
      <c r="E492" s="5" t="s">
        <v>16</v>
      </c>
      <c r="F492" s="5">
        <v>737</v>
      </c>
      <c r="G492" s="5" t="s">
        <v>21</v>
      </c>
      <c r="H492" s="5" t="s">
        <v>18</v>
      </c>
      <c r="I492" s="5">
        <v>4</v>
      </c>
    </row>
    <row r="493" spans="1:10">
      <c r="A493" s="5">
        <v>1737</v>
      </c>
      <c r="D493" s="5" t="s">
        <v>174</v>
      </c>
      <c r="E493" s="5" t="s">
        <v>76</v>
      </c>
      <c r="F493" s="5">
        <v>1281</v>
      </c>
      <c r="G493" s="5" t="s">
        <v>17</v>
      </c>
      <c r="H493" s="5" t="s">
        <v>18</v>
      </c>
      <c r="I493" s="5">
        <v>2</v>
      </c>
      <c r="J493" s="5">
        <v>2</v>
      </c>
    </row>
    <row r="494" spans="1:10">
      <c r="A494" s="5">
        <v>1730</v>
      </c>
      <c r="D494" s="5" t="s">
        <v>275</v>
      </c>
      <c r="E494" s="5" t="s">
        <v>143</v>
      </c>
      <c r="F494" s="5">
        <v>670</v>
      </c>
      <c r="G494" s="5" t="s">
        <v>269</v>
      </c>
      <c r="H494" s="5" t="s">
        <v>18</v>
      </c>
      <c r="I494" s="5">
        <v>2</v>
      </c>
    </row>
    <row r="495" spans="1:10">
      <c r="A495" s="5">
        <v>1730</v>
      </c>
      <c r="D495" s="5" t="s">
        <v>263</v>
      </c>
      <c r="E495" s="5" t="s">
        <v>20</v>
      </c>
      <c r="F495" s="5">
        <v>3332</v>
      </c>
      <c r="G495" s="5" t="s">
        <v>21</v>
      </c>
      <c r="H495" s="5" t="s">
        <v>18</v>
      </c>
      <c r="I495" s="5">
        <v>3</v>
      </c>
    </row>
    <row r="496" spans="1:10">
      <c r="A496" s="5">
        <v>1730</v>
      </c>
      <c r="D496" s="5" t="s">
        <v>276</v>
      </c>
      <c r="E496" s="5" t="s">
        <v>277</v>
      </c>
      <c r="F496" s="5">
        <v>609</v>
      </c>
      <c r="G496" s="5" t="s">
        <v>163</v>
      </c>
      <c r="H496" s="5" t="s">
        <v>112</v>
      </c>
    </row>
    <row r="497" spans="1:11">
      <c r="A497" s="5">
        <v>1729</v>
      </c>
      <c r="D497" s="5" t="s">
        <v>278</v>
      </c>
      <c r="E497" s="5" t="s">
        <v>50</v>
      </c>
      <c r="F497" s="5">
        <v>2000</v>
      </c>
      <c r="G497" s="5" t="s">
        <v>21</v>
      </c>
      <c r="H497" s="5" t="s">
        <v>18</v>
      </c>
      <c r="I497" s="5">
        <v>1</v>
      </c>
    </row>
    <row r="498" spans="1:11">
      <c r="A498" s="5">
        <v>1729</v>
      </c>
      <c r="D498" s="5" t="s">
        <v>130</v>
      </c>
      <c r="E498" s="5" t="s">
        <v>50</v>
      </c>
      <c r="F498" s="5">
        <v>650</v>
      </c>
      <c r="G498" s="5" t="s">
        <v>63</v>
      </c>
      <c r="H498" s="5" t="s">
        <v>18</v>
      </c>
      <c r="I498" s="5">
        <v>2</v>
      </c>
    </row>
    <row r="499" spans="1:11">
      <c r="A499" s="5">
        <v>1727</v>
      </c>
      <c r="D499" s="5" t="s">
        <v>279</v>
      </c>
      <c r="E499" s="5" t="s">
        <v>50</v>
      </c>
      <c r="F499" s="5">
        <v>2119</v>
      </c>
      <c r="G499" s="5" t="s">
        <v>21</v>
      </c>
      <c r="H499" s="5" t="s">
        <v>18</v>
      </c>
      <c r="I499" s="5">
        <v>4</v>
      </c>
      <c r="J499" s="5">
        <v>3</v>
      </c>
    </row>
    <row r="500" spans="1:11">
      <c r="A500" s="5">
        <v>1726</v>
      </c>
      <c r="D500" s="5" t="s">
        <v>278</v>
      </c>
      <c r="E500" s="5" t="s">
        <v>50</v>
      </c>
      <c r="F500" s="5">
        <v>2000</v>
      </c>
      <c r="G500" s="5" t="s">
        <v>21</v>
      </c>
      <c r="H500" s="5" t="s">
        <v>18</v>
      </c>
      <c r="I500" s="5">
        <v>1</v>
      </c>
    </row>
    <row r="501" spans="1:11">
      <c r="A501" s="5">
        <v>1721</v>
      </c>
      <c r="D501" s="5" t="s">
        <v>157</v>
      </c>
      <c r="E501" s="5" t="s">
        <v>16</v>
      </c>
      <c r="F501" s="5">
        <v>2560</v>
      </c>
      <c r="G501" s="5" t="s">
        <v>17</v>
      </c>
      <c r="H501" s="5" t="s">
        <v>18</v>
      </c>
      <c r="I501" s="5">
        <v>1</v>
      </c>
      <c r="J501" s="5">
        <v>15</v>
      </c>
    </row>
    <row r="502" spans="1:11">
      <c r="A502" s="5">
        <v>1721</v>
      </c>
      <c r="D502" s="5" t="s">
        <v>49</v>
      </c>
      <c r="E502" s="5" t="s">
        <v>50</v>
      </c>
      <c r="F502" s="5">
        <v>1512</v>
      </c>
      <c r="G502" s="5" t="s">
        <v>51</v>
      </c>
      <c r="H502" s="5" t="s">
        <v>18</v>
      </c>
      <c r="I502" s="5">
        <v>5</v>
      </c>
    </row>
    <row r="503" spans="1:11">
      <c r="A503" s="5">
        <v>1718</v>
      </c>
      <c r="D503" s="5" t="s">
        <v>280</v>
      </c>
      <c r="E503" s="5" t="s">
        <v>268</v>
      </c>
      <c r="F503" s="5">
        <v>2351</v>
      </c>
      <c r="G503" s="5" t="s">
        <v>21</v>
      </c>
      <c r="H503" s="5" t="s">
        <v>18</v>
      </c>
      <c r="I503" s="5">
        <v>2</v>
      </c>
      <c r="J503" s="5">
        <v>2</v>
      </c>
    </row>
    <row r="504" spans="1:11">
      <c r="A504" s="5">
        <v>1717</v>
      </c>
      <c r="D504" s="5" t="s">
        <v>43</v>
      </c>
      <c r="E504" s="5" t="s">
        <v>16</v>
      </c>
      <c r="F504" s="5">
        <v>1700</v>
      </c>
      <c r="G504" s="5" t="s">
        <v>26</v>
      </c>
      <c r="H504" s="5" t="s">
        <v>18</v>
      </c>
      <c r="I504" s="5">
        <v>3</v>
      </c>
      <c r="J504" s="5">
        <v>1</v>
      </c>
      <c r="K504" s="5">
        <v>30</v>
      </c>
    </row>
    <row r="505" spans="1:11">
      <c r="A505" s="5">
        <v>1717</v>
      </c>
      <c r="D505" s="5" t="s">
        <v>278</v>
      </c>
      <c r="E505" s="5" t="s">
        <v>50</v>
      </c>
      <c r="F505" s="5">
        <v>2000</v>
      </c>
      <c r="G505" s="5" t="s">
        <v>21</v>
      </c>
      <c r="H505" s="5" t="s">
        <v>18</v>
      </c>
      <c r="I505" s="5">
        <v>3</v>
      </c>
    </row>
    <row r="506" spans="1:11">
      <c r="A506" s="5">
        <v>1717</v>
      </c>
      <c r="D506" s="5" t="s">
        <v>79</v>
      </c>
      <c r="E506" s="5" t="s">
        <v>54</v>
      </c>
      <c r="F506" s="5">
        <v>3763</v>
      </c>
      <c r="G506" s="5" t="s">
        <v>21</v>
      </c>
      <c r="H506" s="5" t="s">
        <v>18</v>
      </c>
      <c r="I506" s="5">
        <v>3</v>
      </c>
    </row>
    <row r="507" spans="1:11">
      <c r="A507" s="5">
        <v>1716</v>
      </c>
      <c r="D507" s="5" t="s">
        <v>43</v>
      </c>
      <c r="E507" s="5" t="s">
        <v>16</v>
      </c>
      <c r="F507" s="5">
        <v>1700</v>
      </c>
      <c r="G507" s="5" t="s">
        <v>26</v>
      </c>
      <c r="H507" s="5" t="s">
        <v>18</v>
      </c>
      <c r="I507" s="5">
        <v>3</v>
      </c>
      <c r="J507" s="5">
        <v>1</v>
      </c>
      <c r="K507" s="5">
        <v>31</v>
      </c>
    </row>
    <row r="508" spans="1:11">
      <c r="A508" s="5">
        <v>1716</v>
      </c>
      <c r="D508" s="5" t="s">
        <v>23</v>
      </c>
      <c r="E508" s="5" t="s">
        <v>20</v>
      </c>
      <c r="F508" s="5">
        <v>1731</v>
      </c>
      <c r="G508" s="5" t="s">
        <v>21</v>
      </c>
      <c r="H508" s="5" t="s">
        <v>18</v>
      </c>
      <c r="I508" s="5">
        <v>2</v>
      </c>
    </row>
    <row r="509" spans="1:11">
      <c r="A509" s="5">
        <v>1716</v>
      </c>
      <c r="B509" s="5" t="s">
        <v>55</v>
      </c>
      <c r="C509" s="5" t="s">
        <v>56</v>
      </c>
      <c r="D509" s="5" t="s">
        <v>152</v>
      </c>
      <c r="E509" s="5" t="s">
        <v>30</v>
      </c>
      <c r="F509" s="5">
        <v>400</v>
      </c>
      <c r="G509" s="5" t="s">
        <v>21</v>
      </c>
      <c r="H509" s="5" t="s">
        <v>18</v>
      </c>
      <c r="I509" s="5">
        <v>4</v>
      </c>
    </row>
    <row r="510" spans="1:11">
      <c r="A510" s="5">
        <v>1716</v>
      </c>
      <c r="D510" s="5" t="s">
        <v>278</v>
      </c>
      <c r="E510" s="5" t="s">
        <v>50</v>
      </c>
      <c r="F510" s="5">
        <v>2000</v>
      </c>
      <c r="G510" s="5" t="s">
        <v>21</v>
      </c>
      <c r="H510" s="5" t="s">
        <v>18</v>
      </c>
      <c r="I510" s="5">
        <v>2</v>
      </c>
    </row>
    <row r="511" spans="1:11">
      <c r="A511" s="5">
        <v>1714</v>
      </c>
      <c r="B511" s="5" t="s">
        <v>55</v>
      </c>
      <c r="D511" s="5" t="s">
        <v>174</v>
      </c>
      <c r="E511" s="5" t="s">
        <v>76</v>
      </c>
      <c r="F511" s="5">
        <v>1281</v>
      </c>
      <c r="G511" s="5" t="s">
        <v>17</v>
      </c>
      <c r="H511" s="5" t="s">
        <v>18</v>
      </c>
    </row>
    <row r="512" spans="1:11">
      <c r="A512" s="5">
        <v>1712</v>
      </c>
      <c r="D512" s="5" t="s">
        <v>278</v>
      </c>
      <c r="E512" s="5" t="s">
        <v>50</v>
      </c>
      <c r="F512" s="5">
        <v>2000</v>
      </c>
      <c r="G512" s="5" t="s">
        <v>21</v>
      </c>
      <c r="H512" s="5" t="s">
        <v>18</v>
      </c>
      <c r="I512" s="5">
        <v>2</v>
      </c>
    </row>
    <row r="513" spans="1:13">
      <c r="A513" s="5">
        <v>1711</v>
      </c>
      <c r="D513" s="5" t="s">
        <v>151</v>
      </c>
      <c r="E513" s="5" t="s">
        <v>20</v>
      </c>
      <c r="F513" s="5">
        <v>1320</v>
      </c>
      <c r="G513" s="5" t="s">
        <v>21</v>
      </c>
      <c r="H513" s="5" t="s">
        <v>18</v>
      </c>
      <c r="I513" s="5">
        <v>3</v>
      </c>
      <c r="J513" s="5">
        <v>3000</v>
      </c>
    </row>
    <row r="514" spans="1:13">
      <c r="A514" s="5">
        <v>1707</v>
      </c>
      <c r="C514" s="5" t="s">
        <v>56</v>
      </c>
      <c r="D514" s="5" t="s">
        <v>281</v>
      </c>
      <c r="E514" s="5" t="s">
        <v>16</v>
      </c>
      <c r="F514" s="5">
        <v>3776</v>
      </c>
      <c r="G514" s="5" t="s">
        <v>21</v>
      </c>
      <c r="H514" s="5" t="s">
        <v>18</v>
      </c>
      <c r="I514" s="5">
        <v>4</v>
      </c>
      <c r="M514" s="5">
        <v>75</v>
      </c>
    </row>
    <row r="515" spans="1:13">
      <c r="A515" s="5">
        <v>1707</v>
      </c>
      <c r="B515" s="5" t="s">
        <v>55</v>
      </c>
      <c r="D515" s="5" t="s">
        <v>185</v>
      </c>
      <c r="E515" s="5" t="s">
        <v>186</v>
      </c>
      <c r="F515" s="5">
        <v>329</v>
      </c>
      <c r="G515" s="5" t="s">
        <v>26</v>
      </c>
      <c r="H515" s="5" t="s">
        <v>18</v>
      </c>
    </row>
    <row r="516" spans="1:13">
      <c r="A516" s="5">
        <v>1706</v>
      </c>
      <c r="B516" s="5" t="s">
        <v>55</v>
      </c>
      <c r="D516" s="5" t="s">
        <v>282</v>
      </c>
      <c r="E516" s="5" t="s">
        <v>143</v>
      </c>
      <c r="F516" s="5">
        <v>3715</v>
      </c>
      <c r="G516" s="5" t="s">
        <v>21</v>
      </c>
      <c r="H516" s="5" t="s">
        <v>18</v>
      </c>
      <c r="I516" s="5">
        <v>2</v>
      </c>
    </row>
    <row r="517" spans="1:13">
      <c r="A517" s="5">
        <v>1698</v>
      </c>
      <c r="B517" s="5" t="s">
        <v>55</v>
      </c>
      <c r="D517" s="5" t="s">
        <v>174</v>
      </c>
      <c r="E517" s="5" t="s">
        <v>76</v>
      </c>
      <c r="F517" s="5">
        <v>1281</v>
      </c>
      <c r="G517" s="5" t="s">
        <v>17</v>
      </c>
      <c r="H517" s="5" t="s">
        <v>18</v>
      </c>
      <c r="I517" s="5">
        <v>3</v>
      </c>
    </row>
    <row r="518" spans="1:13">
      <c r="A518" s="5">
        <v>1698</v>
      </c>
      <c r="D518" s="5" t="s">
        <v>232</v>
      </c>
      <c r="E518" s="5" t="s">
        <v>46</v>
      </c>
      <c r="F518" s="5">
        <v>5911</v>
      </c>
      <c r="G518" s="5" t="s">
        <v>21</v>
      </c>
      <c r="H518" s="5" t="s">
        <v>18</v>
      </c>
      <c r="I518" s="5">
        <v>3</v>
      </c>
    </row>
    <row r="519" spans="1:13">
      <c r="A519" s="5">
        <v>1698</v>
      </c>
      <c r="D519" s="5" t="s">
        <v>283</v>
      </c>
      <c r="E519" s="5" t="s">
        <v>20</v>
      </c>
      <c r="F519" s="5">
        <v>3078</v>
      </c>
      <c r="G519" s="5" t="s">
        <v>21</v>
      </c>
      <c r="H519" s="5" t="s">
        <v>18</v>
      </c>
      <c r="I519" s="5">
        <v>3</v>
      </c>
    </row>
    <row r="520" spans="1:13">
      <c r="A520" s="5">
        <v>1694</v>
      </c>
      <c r="D520" s="5" t="s">
        <v>103</v>
      </c>
      <c r="E520" s="5" t="s">
        <v>104</v>
      </c>
      <c r="F520" s="5">
        <v>640</v>
      </c>
      <c r="G520" s="5" t="s">
        <v>63</v>
      </c>
      <c r="H520" s="5" t="s">
        <v>18</v>
      </c>
      <c r="I520" s="5">
        <v>3</v>
      </c>
    </row>
    <row r="521" spans="1:13">
      <c r="A521" s="5">
        <v>1693</v>
      </c>
      <c r="C521" s="5" t="s">
        <v>56</v>
      </c>
      <c r="D521" s="5" t="s">
        <v>75</v>
      </c>
      <c r="E521" s="5" t="s">
        <v>76</v>
      </c>
      <c r="F521" s="5">
        <v>3350</v>
      </c>
      <c r="G521" s="5" t="s">
        <v>21</v>
      </c>
      <c r="H521" s="5" t="s">
        <v>18</v>
      </c>
    </row>
    <row r="522" spans="1:13">
      <c r="A522" s="5">
        <v>1693</v>
      </c>
      <c r="B522" s="5" t="s">
        <v>55</v>
      </c>
      <c r="D522" s="5" t="s">
        <v>125</v>
      </c>
      <c r="E522" s="5" t="s">
        <v>50</v>
      </c>
      <c r="F522" s="5">
        <v>1491</v>
      </c>
      <c r="G522" s="5" t="s">
        <v>21</v>
      </c>
      <c r="H522" s="5" t="s">
        <v>18</v>
      </c>
      <c r="I522" s="5">
        <v>4</v>
      </c>
    </row>
    <row r="523" spans="1:13">
      <c r="A523" s="5">
        <v>1692</v>
      </c>
      <c r="D523" s="5" t="s">
        <v>284</v>
      </c>
      <c r="E523" s="5" t="s">
        <v>104</v>
      </c>
      <c r="F523" s="5">
        <v>641</v>
      </c>
      <c r="G523" s="5" t="s">
        <v>21</v>
      </c>
      <c r="H523" s="5" t="s">
        <v>18</v>
      </c>
      <c r="I523" s="5">
        <v>4</v>
      </c>
    </row>
    <row r="524" spans="1:13">
      <c r="A524" s="5">
        <v>1690</v>
      </c>
      <c r="B524" s="5" t="s">
        <v>55</v>
      </c>
      <c r="D524" s="5" t="s">
        <v>174</v>
      </c>
      <c r="E524" s="5" t="s">
        <v>76</v>
      </c>
      <c r="F524" s="5">
        <v>1281</v>
      </c>
      <c r="G524" s="5" t="s">
        <v>17</v>
      </c>
      <c r="H524" s="5" t="s">
        <v>18</v>
      </c>
    </row>
    <row r="525" spans="1:13">
      <c r="A525" s="5">
        <v>1690</v>
      </c>
      <c r="D525" s="5" t="s">
        <v>256</v>
      </c>
      <c r="E525" s="5" t="s">
        <v>20</v>
      </c>
      <c r="F525" s="5">
        <v>2249</v>
      </c>
      <c r="G525" s="5" t="s">
        <v>17</v>
      </c>
      <c r="H525" s="5" t="s">
        <v>18</v>
      </c>
      <c r="I525" s="5">
        <v>3</v>
      </c>
    </row>
    <row r="526" spans="1:13">
      <c r="A526" s="5">
        <v>1684</v>
      </c>
      <c r="D526" s="5" t="s">
        <v>85</v>
      </c>
      <c r="E526" s="5" t="s">
        <v>50</v>
      </c>
      <c r="F526" s="5">
        <v>1725</v>
      </c>
      <c r="G526" s="5" t="s">
        <v>63</v>
      </c>
      <c r="H526" s="5" t="s">
        <v>18</v>
      </c>
      <c r="I526" s="5">
        <v>2</v>
      </c>
      <c r="J526" s="5">
        <v>1</v>
      </c>
    </row>
    <row r="527" spans="1:13">
      <c r="A527" s="5">
        <v>1682</v>
      </c>
      <c r="D527" s="5" t="s">
        <v>174</v>
      </c>
      <c r="E527" s="5" t="s">
        <v>76</v>
      </c>
      <c r="F527" s="5">
        <v>1281</v>
      </c>
      <c r="G527" s="5" t="s">
        <v>17</v>
      </c>
      <c r="H527" s="5" t="s">
        <v>18</v>
      </c>
      <c r="I527" s="5">
        <v>3</v>
      </c>
      <c r="J527" s="5">
        <v>4</v>
      </c>
    </row>
    <row r="528" spans="1:13">
      <c r="A528" s="5">
        <v>1679</v>
      </c>
      <c r="C528" s="5" t="s">
        <v>56</v>
      </c>
      <c r="D528" s="5" t="s">
        <v>285</v>
      </c>
      <c r="E528" s="5" t="s">
        <v>66</v>
      </c>
      <c r="F528" s="5">
        <v>624</v>
      </c>
      <c r="G528" s="5" t="s">
        <v>26</v>
      </c>
      <c r="H528" s="5" t="s">
        <v>22</v>
      </c>
    </row>
    <row r="529" spans="1:10">
      <c r="A529" s="5">
        <v>1677</v>
      </c>
      <c r="D529" s="5" t="s">
        <v>142</v>
      </c>
      <c r="E529" s="5" t="s">
        <v>143</v>
      </c>
      <c r="F529" s="5">
        <v>2426</v>
      </c>
      <c r="G529" s="5" t="s">
        <v>21</v>
      </c>
      <c r="H529" s="5" t="s">
        <v>18</v>
      </c>
      <c r="I529" s="5">
        <v>2</v>
      </c>
      <c r="J529" s="5">
        <v>1</v>
      </c>
    </row>
    <row r="530" spans="1:10">
      <c r="A530" s="5">
        <v>1673</v>
      </c>
      <c r="B530" s="5" t="s">
        <v>55</v>
      </c>
      <c r="D530" s="5" t="s">
        <v>286</v>
      </c>
      <c r="E530" s="5" t="s">
        <v>20</v>
      </c>
      <c r="F530" s="5">
        <v>1635</v>
      </c>
      <c r="G530" s="5" t="s">
        <v>21</v>
      </c>
      <c r="H530" s="5" t="s">
        <v>18</v>
      </c>
      <c r="I530" s="5">
        <v>5</v>
      </c>
    </row>
    <row r="531" spans="1:10">
      <c r="A531" s="5">
        <v>1672</v>
      </c>
      <c r="D531" s="5" t="s">
        <v>32</v>
      </c>
      <c r="E531" s="5" t="s">
        <v>20</v>
      </c>
      <c r="F531" s="5">
        <v>2947</v>
      </c>
      <c r="G531" s="5" t="s">
        <v>21</v>
      </c>
      <c r="H531" s="5" t="s">
        <v>18</v>
      </c>
      <c r="I531" s="5">
        <v>3</v>
      </c>
      <c r="J531" s="5">
        <v>3000</v>
      </c>
    </row>
    <row r="532" spans="1:10">
      <c r="A532" s="5">
        <v>1672</v>
      </c>
      <c r="D532" s="5" t="s">
        <v>287</v>
      </c>
      <c r="E532" s="5" t="s">
        <v>268</v>
      </c>
      <c r="F532" s="5">
        <v>1043</v>
      </c>
      <c r="G532" s="5" t="s">
        <v>21</v>
      </c>
      <c r="H532" s="5" t="s">
        <v>18</v>
      </c>
      <c r="I532" s="5">
        <v>2</v>
      </c>
      <c r="J532" s="5">
        <v>3</v>
      </c>
    </row>
    <row r="533" spans="1:10">
      <c r="A533" s="5">
        <v>1670</v>
      </c>
      <c r="D533" s="5" t="s">
        <v>237</v>
      </c>
      <c r="E533" s="5" t="s">
        <v>90</v>
      </c>
      <c r="F533" s="5">
        <v>1496</v>
      </c>
      <c r="G533" s="5" t="s">
        <v>26</v>
      </c>
      <c r="H533" s="5" t="s">
        <v>18</v>
      </c>
      <c r="I533" s="5">
        <v>2</v>
      </c>
    </row>
    <row r="534" spans="1:10">
      <c r="A534" s="5">
        <v>1669</v>
      </c>
      <c r="C534" s="5" t="s">
        <v>56</v>
      </c>
      <c r="D534" s="5" t="s">
        <v>75</v>
      </c>
      <c r="E534" s="5" t="s">
        <v>76</v>
      </c>
      <c r="F534" s="5">
        <v>3350</v>
      </c>
      <c r="G534" s="5" t="s">
        <v>21</v>
      </c>
      <c r="H534" s="5" t="s">
        <v>18</v>
      </c>
      <c r="I534" s="5">
        <v>3</v>
      </c>
    </row>
    <row r="535" spans="1:10">
      <c r="A535" s="5">
        <v>1664</v>
      </c>
      <c r="D535" s="5" t="s">
        <v>94</v>
      </c>
      <c r="E535" s="5" t="s">
        <v>16</v>
      </c>
      <c r="F535" s="5">
        <v>1500</v>
      </c>
      <c r="G535" s="5" t="s">
        <v>17</v>
      </c>
      <c r="H535" s="5" t="s">
        <v>18</v>
      </c>
      <c r="I535" s="5">
        <v>2</v>
      </c>
      <c r="J535" s="5">
        <v>30</v>
      </c>
    </row>
    <row r="536" spans="1:10">
      <c r="A536" s="5">
        <v>1664</v>
      </c>
      <c r="B536" s="5" t="s">
        <v>55</v>
      </c>
      <c r="D536" s="5" t="s">
        <v>288</v>
      </c>
      <c r="E536" s="5" t="s">
        <v>16</v>
      </c>
      <c r="F536" s="5">
        <v>217</v>
      </c>
      <c r="G536" s="5" t="s">
        <v>17</v>
      </c>
      <c r="H536" s="5" t="s">
        <v>18</v>
      </c>
      <c r="J536" s="5">
        <v>1</v>
      </c>
    </row>
    <row r="537" spans="1:10">
      <c r="A537" s="5">
        <v>1663</v>
      </c>
      <c r="D537" s="5" t="s">
        <v>129</v>
      </c>
      <c r="E537" s="5" t="s">
        <v>16</v>
      </c>
      <c r="F537" s="5">
        <v>731</v>
      </c>
      <c r="G537" s="5" t="s">
        <v>21</v>
      </c>
      <c r="H537" s="5" t="s">
        <v>18</v>
      </c>
      <c r="I537" s="5">
        <v>5</v>
      </c>
      <c r="J537" s="5">
        <v>5</v>
      </c>
    </row>
    <row r="538" spans="1:10">
      <c r="A538" s="5">
        <v>1660</v>
      </c>
      <c r="B538" s="5" t="s">
        <v>55</v>
      </c>
      <c r="D538" s="5" t="s">
        <v>289</v>
      </c>
      <c r="E538" s="5" t="s">
        <v>87</v>
      </c>
      <c r="F538" s="5">
        <v>1280</v>
      </c>
      <c r="G538" s="5" t="s">
        <v>17</v>
      </c>
      <c r="H538" s="5" t="s">
        <v>18</v>
      </c>
      <c r="I538" s="5">
        <v>6</v>
      </c>
      <c r="J538" s="5">
        <v>2000</v>
      </c>
    </row>
    <row r="539" spans="1:10">
      <c r="A539" s="5">
        <v>1660</v>
      </c>
      <c r="D539" s="5" t="s">
        <v>290</v>
      </c>
      <c r="E539" s="5" t="s">
        <v>104</v>
      </c>
      <c r="F539" s="5">
        <v>655</v>
      </c>
      <c r="G539" s="5" t="s">
        <v>21</v>
      </c>
      <c r="H539" s="5" t="s">
        <v>18</v>
      </c>
      <c r="I539" s="5">
        <v>4</v>
      </c>
      <c r="J539" s="5">
        <v>3</v>
      </c>
    </row>
    <row r="540" spans="1:10">
      <c r="A540" s="5">
        <v>1660</v>
      </c>
      <c r="D540" s="5" t="s">
        <v>49</v>
      </c>
      <c r="E540" s="5" t="s">
        <v>50</v>
      </c>
      <c r="F540" s="5">
        <v>1512</v>
      </c>
      <c r="G540" s="5" t="s">
        <v>51</v>
      </c>
      <c r="H540" s="5" t="s">
        <v>18</v>
      </c>
      <c r="I540" s="5">
        <v>4</v>
      </c>
    </row>
    <row r="541" spans="1:10">
      <c r="A541" s="5">
        <v>1659</v>
      </c>
      <c r="C541" s="5" t="s">
        <v>56</v>
      </c>
      <c r="D541" s="5" t="s">
        <v>193</v>
      </c>
      <c r="E541" s="5" t="s">
        <v>190</v>
      </c>
      <c r="F541" s="5">
        <v>1893</v>
      </c>
      <c r="G541" s="5" t="s">
        <v>21</v>
      </c>
      <c r="H541" s="5" t="s">
        <v>18</v>
      </c>
      <c r="I541" s="5">
        <v>3</v>
      </c>
    </row>
    <row r="542" spans="1:10">
      <c r="A542" s="5">
        <v>1659</v>
      </c>
      <c r="B542" s="5" t="s">
        <v>55</v>
      </c>
      <c r="D542" s="5" t="s">
        <v>290</v>
      </c>
      <c r="E542" s="5" t="s">
        <v>104</v>
      </c>
      <c r="F542" s="5">
        <v>655</v>
      </c>
      <c r="G542" s="5" t="s">
        <v>21</v>
      </c>
      <c r="H542" s="5" t="s">
        <v>18</v>
      </c>
      <c r="I542" s="5">
        <v>4</v>
      </c>
    </row>
    <row r="543" spans="1:10">
      <c r="A543" s="5">
        <v>1650</v>
      </c>
      <c r="B543" s="5" t="s">
        <v>55</v>
      </c>
      <c r="D543" s="5" t="s">
        <v>185</v>
      </c>
      <c r="E543" s="5" t="s">
        <v>186</v>
      </c>
      <c r="F543" s="5">
        <v>329</v>
      </c>
      <c r="G543" s="5" t="s">
        <v>26</v>
      </c>
      <c r="H543" s="5" t="s">
        <v>18</v>
      </c>
      <c r="I543" s="5">
        <v>4</v>
      </c>
      <c r="J543" s="5">
        <v>120</v>
      </c>
    </row>
    <row r="544" spans="1:10">
      <c r="A544" s="5">
        <v>1646</v>
      </c>
      <c r="D544" s="5" t="s">
        <v>224</v>
      </c>
      <c r="E544" s="5" t="s">
        <v>20</v>
      </c>
      <c r="F544" s="5">
        <v>1357</v>
      </c>
      <c r="G544" s="5" t="s">
        <v>21</v>
      </c>
      <c r="H544" s="5" t="s">
        <v>18</v>
      </c>
      <c r="I544" s="5">
        <v>4</v>
      </c>
    </row>
    <row r="545" spans="1:10">
      <c r="A545" s="5">
        <v>1640</v>
      </c>
      <c r="B545" s="5" t="s">
        <v>55</v>
      </c>
      <c r="C545" s="5" t="s">
        <v>56</v>
      </c>
      <c r="D545" s="5" t="s">
        <v>184</v>
      </c>
      <c r="E545" s="5" t="s">
        <v>16</v>
      </c>
      <c r="F545" s="5">
        <v>1140</v>
      </c>
      <c r="G545" s="5" t="s">
        <v>21</v>
      </c>
      <c r="H545" s="5" t="s">
        <v>18</v>
      </c>
      <c r="I545" s="5">
        <v>5</v>
      </c>
    </row>
    <row r="546" spans="1:10">
      <c r="A546" s="5">
        <v>1638</v>
      </c>
      <c r="D546" s="5" t="s">
        <v>263</v>
      </c>
      <c r="E546" s="5" t="s">
        <v>20</v>
      </c>
      <c r="F546" s="5">
        <v>3332</v>
      </c>
      <c r="G546" s="5" t="s">
        <v>21</v>
      </c>
      <c r="H546" s="5" t="s">
        <v>18</v>
      </c>
      <c r="I546" s="5">
        <v>3</v>
      </c>
      <c r="J546" s="5">
        <v>1000</v>
      </c>
    </row>
    <row r="547" spans="1:10">
      <c r="A547" s="5">
        <v>1636</v>
      </c>
      <c r="D547" s="5" t="s">
        <v>125</v>
      </c>
      <c r="E547" s="5" t="s">
        <v>50</v>
      </c>
      <c r="F547" s="5">
        <v>1491</v>
      </c>
      <c r="G547" s="5" t="s">
        <v>21</v>
      </c>
      <c r="H547" s="5" t="s">
        <v>18</v>
      </c>
      <c r="I547" s="5">
        <v>3</v>
      </c>
    </row>
    <row r="548" spans="1:10">
      <c r="A548" s="5">
        <v>1631</v>
      </c>
      <c r="B548" s="5" t="s">
        <v>55</v>
      </c>
      <c r="C548" s="5" t="s">
        <v>56</v>
      </c>
      <c r="D548" s="5" t="s">
        <v>174</v>
      </c>
      <c r="E548" s="5" t="s">
        <v>76</v>
      </c>
      <c r="F548" s="5">
        <v>1281</v>
      </c>
      <c r="G548" s="5" t="s">
        <v>17</v>
      </c>
      <c r="H548" s="5" t="s">
        <v>18</v>
      </c>
      <c r="I548" s="5">
        <v>4</v>
      </c>
      <c r="J548" s="5">
        <v>4000</v>
      </c>
    </row>
    <row r="549" spans="1:10">
      <c r="A549" s="5">
        <v>1631</v>
      </c>
      <c r="C549" s="5" t="s">
        <v>56</v>
      </c>
      <c r="D549" s="5" t="s">
        <v>291</v>
      </c>
      <c r="E549" s="5" t="s">
        <v>207</v>
      </c>
      <c r="F549" s="5">
        <v>1068</v>
      </c>
      <c r="G549" s="5" t="s">
        <v>26</v>
      </c>
      <c r="H549" s="5" t="s">
        <v>18</v>
      </c>
      <c r="J549" s="5">
        <v>50</v>
      </c>
    </row>
    <row r="550" spans="1:10">
      <c r="A550" s="5">
        <v>1630</v>
      </c>
      <c r="D550" s="5" t="s">
        <v>292</v>
      </c>
      <c r="E550" s="5" t="s">
        <v>268</v>
      </c>
      <c r="F550" s="5">
        <v>805</v>
      </c>
      <c r="G550" s="5" t="s">
        <v>21</v>
      </c>
      <c r="H550" s="5" t="s">
        <v>18</v>
      </c>
      <c r="I550" s="5">
        <v>4</v>
      </c>
      <c r="J550" s="5">
        <v>200</v>
      </c>
    </row>
    <row r="551" spans="1:10">
      <c r="A551" s="5">
        <v>1629</v>
      </c>
      <c r="D551" s="5" t="s">
        <v>85</v>
      </c>
      <c r="E551" s="5" t="s">
        <v>50</v>
      </c>
      <c r="F551" s="5">
        <v>1725</v>
      </c>
      <c r="G551" s="5" t="s">
        <v>63</v>
      </c>
      <c r="H551" s="5" t="s">
        <v>18</v>
      </c>
      <c r="I551" s="5">
        <v>2</v>
      </c>
      <c r="J551" s="5">
        <v>4</v>
      </c>
    </row>
    <row r="552" spans="1:10">
      <c r="A552" s="5">
        <v>1625</v>
      </c>
      <c r="D552" s="5" t="s">
        <v>49</v>
      </c>
      <c r="E552" s="5" t="s">
        <v>50</v>
      </c>
      <c r="F552" s="5">
        <v>1512</v>
      </c>
      <c r="G552" s="5" t="s">
        <v>51</v>
      </c>
      <c r="H552" s="5" t="s">
        <v>18</v>
      </c>
      <c r="I552" s="5">
        <v>5</v>
      </c>
    </row>
    <row r="553" spans="1:10">
      <c r="A553" s="5">
        <v>1617</v>
      </c>
      <c r="D553" s="5" t="s">
        <v>79</v>
      </c>
      <c r="E553" s="5" t="s">
        <v>54</v>
      </c>
      <c r="F553" s="5">
        <v>3763</v>
      </c>
      <c r="G553" s="5" t="s">
        <v>21</v>
      </c>
      <c r="H553" s="5" t="s">
        <v>18</v>
      </c>
      <c r="I553" s="5">
        <v>3</v>
      </c>
    </row>
    <row r="554" spans="1:10">
      <c r="A554" s="5">
        <v>1615</v>
      </c>
      <c r="D554" s="5" t="s">
        <v>103</v>
      </c>
      <c r="E554" s="5" t="s">
        <v>104</v>
      </c>
      <c r="F554" s="5">
        <v>640</v>
      </c>
      <c r="G554" s="5" t="s">
        <v>63</v>
      </c>
      <c r="H554" s="5" t="s">
        <v>18</v>
      </c>
      <c r="I554" s="5">
        <v>3</v>
      </c>
    </row>
    <row r="555" spans="1:10">
      <c r="A555" s="5">
        <v>1609</v>
      </c>
      <c r="D555" s="5" t="s">
        <v>293</v>
      </c>
      <c r="E555" s="5" t="s">
        <v>294</v>
      </c>
      <c r="F555" s="5">
        <v>2865</v>
      </c>
      <c r="G555" s="5" t="s">
        <v>163</v>
      </c>
      <c r="H555" s="5" t="s">
        <v>18</v>
      </c>
    </row>
    <row r="556" spans="1:10">
      <c r="A556" s="5">
        <v>1608</v>
      </c>
      <c r="B556" s="5" t="s">
        <v>55</v>
      </c>
      <c r="D556" s="5" t="s">
        <v>40</v>
      </c>
      <c r="E556" s="5" t="s">
        <v>20</v>
      </c>
      <c r="F556" s="5">
        <v>1715</v>
      </c>
      <c r="G556" s="5" t="s">
        <v>21</v>
      </c>
      <c r="H556" s="5" t="s">
        <v>18</v>
      </c>
      <c r="I556" s="5">
        <v>3</v>
      </c>
    </row>
    <row r="557" spans="1:10">
      <c r="A557" s="5">
        <v>1606</v>
      </c>
      <c r="B557" s="5" t="s">
        <v>55</v>
      </c>
      <c r="D557" s="5" t="s">
        <v>295</v>
      </c>
      <c r="E557" s="5" t="s">
        <v>16</v>
      </c>
      <c r="F557" s="5">
        <v>854</v>
      </c>
      <c r="G557" s="5" t="s">
        <v>21</v>
      </c>
      <c r="H557" s="5" t="s">
        <v>18</v>
      </c>
      <c r="I557" s="5">
        <v>2</v>
      </c>
    </row>
    <row r="558" spans="1:10">
      <c r="A558" s="5">
        <v>1600</v>
      </c>
      <c r="C558" s="5" t="s">
        <v>56</v>
      </c>
      <c r="D558" s="5" t="s">
        <v>296</v>
      </c>
      <c r="E558" s="5" t="s">
        <v>34</v>
      </c>
      <c r="F558" s="5">
        <v>4850</v>
      </c>
      <c r="G558" s="5" t="s">
        <v>21</v>
      </c>
      <c r="H558" s="5" t="s">
        <v>18</v>
      </c>
      <c r="I558" s="5">
        <v>6</v>
      </c>
      <c r="J558" s="5">
        <v>1400</v>
      </c>
    </row>
    <row r="559" spans="1:10">
      <c r="A559" s="5">
        <v>1598</v>
      </c>
      <c r="D559" s="5" t="s">
        <v>157</v>
      </c>
      <c r="E559" s="5" t="s">
        <v>16</v>
      </c>
      <c r="F559" s="5">
        <v>2560</v>
      </c>
      <c r="G559" s="5" t="s">
        <v>17</v>
      </c>
      <c r="H559" s="5" t="s">
        <v>18</v>
      </c>
      <c r="I559" s="5">
        <v>2</v>
      </c>
      <c r="J559" s="5">
        <v>800</v>
      </c>
    </row>
    <row r="560" spans="1:10">
      <c r="A560" s="5">
        <v>1598</v>
      </c>
      <c r="D560" s="5" t="s">
        <v>103</v>
      </c>
      <c r="E560" s="5" t="s">
        <v>104</v>
      </c>
      <c r="F560" s="5">
        <v>640</v>
      </c>
      <c r="G560" s="5" t="s">
        <v>63</v>
      </c>
      <c r="H560" s="5" t="s">
        <v>18</v>
      </c>
      <c r="I560" s="5">
        <v>3</v>
      </c>
    </row>
    <row r="561" spans="1:10">
      <c r="A561" s="5">
        <v>1597</v>
      </c>
      <c r="D561" s="5" t="s">
        <v>125</v>
      </c>
      <c r="E561" s="5" t="s">
        <v>50</v>
      </c>
      <c r="F561" s="5">
        <v>1491</v>
      </c>
      <c r="G561" s="5" t="s">
        <v>21</v>
      </c>
      <c r="H561" s="5" t="s">
        <v>18</v>
      </c>
      <c r="I561" s="5">
        <v>4</v>
      </c>
    </row>
    <row r="562" spans="1:10">
      <c r="A562" s="5">
        <v>1597</v>
      </c>
      <c r="D562" s="5" t="s">
        <v>263</v>
      </c>
      <c r="E562" s="5" t="s">
        <v>20</v>
      </c>
      <c r="F562" s="5">
        <v>3332</v>
      </c>
      <c r="G562" s="5" t="s">
        <v>21</v>
      </c>
      <c r="H562" s="5" t="s">
        <v>18</v>
      </c>
      <c r="I562" s="5">
        <v>3</v>
      </c>
    </row>
    <row r="563" spans="1:10">
      <c r="A563" s="5">
        <v>1596</v>
      </c>
      <c r="D563" s="5" t="s">
        <v>157</v>
      </c>
      <c r="E563" s="5" t="s">
        <v>16</v>
      </c>
      <c r="F563" s="5">
        <v>2560</v>
      </c>
      <c r="G563" s="5" t="s">
        <v>17</v>
      </c>
      <c r="H563" s="5" t="s">
        <v>18</v>
      </c>
      <c r="I563" s="5">
        <v>2</v>
      </c>
    </row>
    <row r="564" spans="1:10">
      <c r="A564" s="5">
        <v>1595</v>
      </c>
      <c r="D564" s="5" t="s">
        <v>114</v>
      </c>
      <c r="E564" s="5" t="s">
        <v>61</v>
      </c>
      <c r="F564" s="5">
        <v>5321</v>
      </c>
      <c r="G564" s="5" t="s">
        <v>21</v>
      </c>
      <c r="H564" s="5" t="s">
        <v>18</v>
      </c>
      <c r="I564" s="5">
        <v>4</v>
      </c>
      <c r="J564" s="5">
        <v>636</v>
      </c>
    </row>
    <row r="565" spans="1:10">
      <c r="A565" s="5">
        <v>1593</v>
      </c>
      <c r="D565" s="5" t="s">
        <v>263</v>
      </c>
      <c r="E565" s="5" t="s">
        <v>20</v>
      </c>
      <c r="F565" s="5">
        <v>3332</v>
      </c>
      <c r="G565" s="5" t="s">
        <v>21</v>
      </c>
      <c r="H565" s="5" t="s">
        <v>18</v>
      </c>
      <c r="I565" s="5">
        <v>5</v>
      </c>
    </row>
    <row r="566" spans="1:10">
      <c r="A566" s="5">
        <v>1587</v>
      </c>
      <c r="D566" s="5" t="s">
        <v>32</v>
      </c>
      <c r="E566" s="5" t="s">
        <v>20</v>
      </c>
      <c r="F566" s="5">
        <v>2947</v>
      </c>
      <c r="G566" s="5" t="s">
        <v>21</v>
      </c>
      <c r="H566" s="5" t="s">
        <v>18</v>
      </c>
      <c r="I566" s="5">
        <v>4</v>
      </c>
    </row>
    <row r="567" spans="1:10">
      <c r="A567" s="5">
        <v>1586</v>
      </c>
      <c r="D567" s="5" t="s">
        <v>23</v>
      </c>
      <c r="E567" s="5" t="s">
        <v>20</v>
      </c>
      <c r="F567" s="5">
        <v>1731</v>
      </c>
      <c r="G567" s="5" t="s">
        <v>21</v>
      </c>
      <c r="H567" s="5" t="s">
        <v>18</v>
      </c>
      <c r="I567" s="5">
        <v>5</v>
      </c>
      <c r="J567" s="5">
        <v>10000</v>
      </c>
    </row>
    <row r="568" spans="1:10">
      <c r="A568" s="5">
        <v>1581</v>
      </c>
      <c r="D568" s="5" t="s">
        <v>79</v>
      </c>
      <c r="E568" s="5" t="s">
        <v>54</v>
      </c>
      <c r="F568" s="5">
        <v>3763</v>
      </c>
      <c r="G568" s="5" t="s">
        <v>21</v>
      </c>
      <c r="H568" s="5" t="s">
        <v>18</v>
      </c>
      <c r="I568" s="5">
        <v>4</v>
      </c>
    </row>
    <row r="569" spans="1:10">
      <c r="A569" s="5">
        <v>1580</v>
      </c>
      <c r="D569" s="5" t="s">
        <v>267</v>
      </c>
      <c r="E569" s="5" t="s">
        <v>268</v>
      </c>
      <c r="F569" s="5">
        <v>1053</v>
      </c>
      <c r="G569" s="5" t="s">
        <v>269</v>
      </c>
      <c r="H569" s="5" t="s">
        <v>18</v>
      </c>
      <c r="I569" s="5">
        <v>3</v>
      </c>
      <c r="J569" s="5">
        <v>10</v>
      </c>
    </row>
    <row r="570" spans="1:10">
      <c r="A570" s="5">
        <v>1580</v>
      </c>
      <c r="D570" s="5" t="s">
        <v>49</v>
      </c>
      <c r="E570" s="5" t="s">
        <v>50</v>
      </c>
      <c r="F570" s="5">
        <v>1512</v>
      </c>
      <c r="G570" s="5" t="s">
        <v>51</v>
      </c>
      <c r="H570" s="5" t="s">
        <v>18</v>
      </c>
      <c r="I570" s="5">
        <v>4</v>
      </c>
    </row>
    <row r="571" spans="1:10">
      <c r="A571" s="5">
        <v>1576</v>
      </c>
      <c r="D571" s="5" t="s">
        <v>261</v>
      </c>
      <c r="E571" s="5" t="s">
        <v>82</v>
      </c>
      <c r="F571" s="5">
        <v>3850</v>
      </c>
      <c r="G571" s="5" t="s">
        <v>21</v>
      </c>
      <c r="H571" s="5" t="s">
        <v>18</v>
      </c>
      <c r="I571" s="5">
        <v>3</v>
      </c>
    </row>
    <row r="572" spans="1:10">
      <c r="A572" s="5">
        <v>1570</v>
      </c>
      <c r="D572" s="5" t="s">
        <v>297</v>
      </c>
      <c r="E572" s="5" t="s">
        <v>97</v>
      </c>
      <c r="F572" s="5">
        <v>1344</v>
      </c>
      <c r="G572" s="5" t="s">
        <v>21</v>
      </c>
      <c r="H572" s="5" t="s">
        <v>22</v>
      </c>
      <c r="J572" s="5">
        <v>400</v>
      </c>
    </row>
    <row r="573" spans="1:10">
      <c r="A573" s="5">
        <v>1566</v>
      </c>
      <c r="D573" s="5" t="s">
        <v>43</v>
      </c>
      <c r="E573" s="5" t="s">
        <v>16</v>
      </c>
      <c r="F573" s="5">
        <v>1700</v>
      </c>
      <c r="G573" s="5" t="s">
        <v>26</v>
      </c>
      <c r="H573" s="5" t="s">
        <v>18</v>
      </c>
      <c r="I573" s="5">
        <v>3</v>
      </c>
    </row>
    <row r="574" spans="1:10">
      <c r="A574" s="5">
        <v>1565</v>
      </c>
      <c r="C574" s="5" t="s">
        <v>56</v>
      </c>
      <c r="D574" s="5" t="s">
        <v>53</v>
      </c>
      <c r="E574" s="5" t="s">
        <v>54</v>
      </c>
      <c r="F574" s="5">
        <v>2552</v>
      </c>
      <c r="G574" s="5" t="s">
        <v>17</v>
      </c>
      <c r="H574" s="5" t="s">
        <v>18</v>
      </c>
      <c r="I574" s="5">
        <v>3</v>
      </c>
    </row>
    <row r="575" spans="1:10">
      <c r="A575" s="5">
        <v>1564</v>
      </c>
      <c r="D575" s="5" t="s">
        <v>286</v>
      </c>
      <c r="E575" s="5" t="s">
        <v>20</v>
      </c>
      <c r="F575" s="5">
        <v>1635</v>
      </c>
      <c r="G575" s="5" t="s">
        <v>21</v>
      </c>
      <c r="H575" s="5" t="s">
        <v>18</v>
      </c>
      <c r="I575" s="5">
        <v>3</v>
      </c>
    </row>
    <row r="576" spans="1:10">
      <c r="A576" s="5">
        <v>1550</v>
      </c>
      <c r="D576" s="5" t="s">
        <v>298</v>
      </c>
      <c r="E576" s="5" t="s">
        <v>20</v>
      </c>
      <c r="F576" s="5">
        <v>1185</v>
      </c>
      <c r="G576" s="5" t="s">
        <v>17</v>
      </c>
      <c r="H576" s="5" t="s">
        <v>18</v>
      </c>
      <c r="I576" s="5">
        <v>3</v>
      </c>
    </row>
    <row r="577" spans="1:10">
      <c r="A577" s="5">
        <v>1540</v>
      </c>
      <c r="B577" s="5" t="s">
        <v>55</v>
      </c>
      <c r="D577" s="5" t="s">
        <v>228</v>
      </c>
      <c r="E577" s="5" t="s">
        <v>25</v>
      </c>
      <c r="F577" s="5">
        <v>1252</v>
      </c>
      <c r="G577" s="5" t="s">
        <v>133</v>
      </c>
      <c r="H577" s="5" t="s">
        <v>18</v>
      </c>
      <c r="I577" s="5">
        <v>4</v>
      </c>
    </row>
    <row r="578" spans="1:10">
      <c r="A578" s="5">
        <v>1538</v>
      </c>
      <c r="D578" s="5" t="s">
        <v>299</v>
      </c>
      <c r="E578" s="5" t="s">
        <v>76</v>
      </c>
      <c r="F578" s="5">
        <v>458</v>
      </c>
      <c r="G578" s="5" t="s">
        <v>63</v>
      </c>
      <c r="H578" s="5" t="s">
        <v>18</v>
      </c>
      <c r="I578" s="5">
        <v>3</v>
      </c>
      <c r="J578" s="5">
        <v>24</v>
      </c>
    </row>
    <row r="579" spans="1:10">
      <c r="A579" s="5">
        <v>1536</v>
      </c>
      <c r="D579" s="5" t="s">
        <v>75</v>
      </c>
      <c r="E579" s="5" t="s">
        <v>76</v>
      </c>
      <c r="F579" s="5">
        <v>3350</v>
      </c>
      <c r="G579" s="5" t="s">
        <v>21</v>
      </c>
      <c r="H579" s="5" t="s">
        <v>18</v>
      </c>
      <c r="I579" s="5">
        <v>3</v>
      </c>
      <c r="J579" s="5">
        <v>1</v>
      </c>
    </row>
    <row r="580" spans="1:10">
      <c r="A580" s="5">
        <v>1510</v>
      </c>
      <c r="D580" s="5" t="s">
        <v>125</v>
      </c>
      <c r="E580" s="5" t="s">
        <v>50</v>
      </c>
      <c r="F580" s="5">
        <v>1491</v>
      </c>
      <c r="G580" s="5" t="s">
        <v>21</v>
      </c>
      <c r="H580" s="5" t="s">
        <v>18</v>
      </c>
      <c r="I580" s="5">
        <v>4</v>
      </c>
      <c r="J580" s="5">
        <v>1</v>
      </c>
    </row>
    <row r="581" spans="1:10">
      <c r="A581" s="5">
        <v>1500</v>
      </c>
      <c r="D581" s="5" t="s">
        <v>49</v>
      </c>
      <c r="E581" s="5" t="s">
        <v>50</v>
      </c>
      <c r="F581" s="5">
        <v>1512</v>
      </c>
      <c r="G581" s="5" t="s">
        <v>51</v>
      </c>
      <c r="H581" s="5" t="s">
        <v>18</v>
      </c>
      <c r="I581" s="5">
        <v>4</v>
      </c>
    </row>
    <row r="582" spans="1:10">
      <c r="A582" s="5">
        <v>1485</v>
      </c>
      <c r="D582" s="5" t="s">
        <v>127</v>
      </c>
      <c r="E582" s="5" t="s">
        <v>16</v>
      </c>
      <c r="F582" s="5">
        <v>1592</v>
      </c>
      <c r="G582" s="5" t="s">
        <v>63</v>
      </c>
      <c r="H582" s="5" t="s">
        <v>18</v>
      </c>
      <c r="I582" s="5">
        <v>2</v>
      </c>
      <c r="J582" s="5">
        <v>1</v>
      </c>
    </row>
    <row r="583" spans="1:10">
      <c r="A583" s="5">
        <v>1477</v>
      </c>
      <c r="D583" s="5" t="s">
        <v>278</v>
      </c>
      <c r="E583" s="5" t="s">
        <v>50</v>
      </c>
      <c r="F583" s="5">
        <v>2000</v>
      </c>
      <c r="G583" s="5" t="s">
        <v>21</v>
      </c>
      <c r="H583" s="5" t="s">
        <v>18</v>
      </c>
      <c r="I583" s="5">
        <v>6</v>
      </c>
    </row>
    <row r="584" spans="1:10">
      <c r="A584" s="5">
        <v>1471</v>
      </c>
      <c r="D584" s="5" t="s">
        <v>35</v>
      </c>
      <c r="E584" s="5" t="s">
        <v>16</v>
      </c>
      <c r="F584" s="5">
        <v>1117</v>
      </c>
      <c r="G584" s="5" t="s">
        <v>21</v>
      </c>
      <c r="H584" s="5" t="s">
        <v>18</v>
      </c>
      <c r="I584" s="5">
        <v>5</v>
      </c>
    </row>
    <row r="585" spans="1:10">
      <c r="A585" s="5">
        <v>1452</v>
      </c>
      <c r="D585" s="5" t="s">
        <v>159</v>
      </c>
      <c r="E585" s="5" t="s">
        <v>90</v>
      </c>
      <c r="F585" s="5">
        <v>-2</v>
      </c>
      <c r="G585" s="5" t="s">
        <v>63</v>
      </c>
      <c r="H585" s="5" t="s">
        <v>18</v>
      </c>
      <c r="I585" s="5">
        <v>6</v>
      </c>
    </row>
    <row r="586" spans="1:10">
      <c r="A586" s="5">
        <v>1410</v>
      </c>
      <c r="D586" s="5" t="s">
        <v>300</v>
      </c>
      <c r="E586" s="5" t="s">
        <v>16</v>
      </c>
      <c r="F586" s="5">
        <v>1917</v>
      </c>
      <c r="G586" s="5" t="s">
        <v>21</v>
      </c>
      <c r="H586" s="5" t="s">
        <v>18</v>
      </c>
      <c r="I586" s="5">
        <v>3</v>
      </c>
      <c r="J586" s="5">
        <v>180</v>
      </c>
    </row>
    <row r="587" spans="1:10">
      <c r="A587" s="5">
        <v>1389</v>
      </c>
      <c r="D587" s="5" t="s">
        <v>125</v>
      </c>
      <c r="E587" s="5" t="s">
        <v>50</v>
      </c>
      <c r="F587" s="5">
        <v>1491</v>
      </c>
      <c r="G587" s="5" t="s">
        <v>21</v>
      </c>
      <c r="H587" s="5" t="s">
        <v>18</v>
      </c>
      <c r="I587" s="5">
        <v>3</v>
      </c>
    </row>
    <row r="588" spans="1:10">
      <c r="A588" s="5">
        <v>1385</v>
      </c>
      <c r="D588" s="5" t="s">
        <v>23</v>
      </c>
      <c r="E588" s="5" t="s">
        <v>20</v>
      </c>
      <c r="F588" s="5">
        <v>1731</v>
      </c>
      <c r="G588" s="5" t="s">
        <v>21</v>
      </c>
      <c r="H588" s="5" t="s">
        <v>18</v>
      </c>
      <c r="I588" s="5">
        <v>3</v>
      </c>
    </row>
    <row r="589" spans="1:10">
      <c r="A589" s="5">
        <v>1376</v>
      </c>
      <c r="D589" s="5" t="s">
        <v>23</v>
      </c>
      <c r="E589" s="5" t="s">
        <v>20</v>
      </c>
      <c r="F589" s="5">
        <v>1731</v>
      </c>
      <c r="G589" s="5" t="s">
        <v>21</v>
      </c>
      <c r="H589" s="5" t="s">
        <v>18</v>
      </c>
      <c r="I589" s="5">
        <v>3</v>
      </c>
    </row>
    <row r="590" spans="1:10">
      <c r="A590" s="5">
        <v>1362</v>
      </c>
      <c r="D590" s="5" t="s">
        <v>279</v>
      </c>
      <c r="E590" s="5" t="s">
        <v>50</v>
      </c>
      <c r="F590" s="5">
        <v>2119</v>
      </c>
      <c r="G590" s="5" t="s">
        <v>21</v>
      </c>
      <c r="H590" s="5" t="s">
        <v>18</v>
      </c>
      <c r="I590" s="5">
        <v>5</v>
      </c>
      <c r="J590" s="5">
        <v>220</v>
      </c>
    </row>
    <row r="591" spans="1:10">
      <c r="A591" s="5">
        <v>1357</v>
      </c>
      <c r="D591" s="5" t="s">
        <v>49</v>
      </c>
      <c r="E591" s="5" t="s">
        <v>50</v>
      </c>
      <c r="F591" s="5">
        <v>1512</v>
      </c>
      <c r="G591" s="5" t="s">
        <v>51</v>
      </c>
      <c r="H591" s="5" t="s">
        <v>18</v>
      </c>
      <c r="I591" s="5">
        <v>4</v>
      </c>
    </row>
    <row r="592" spans="1:10">
      <c r="A592" s="5">
        <v>1341</v>
      </c>
      <c r="D592" s="5" t="s">
        <v>125</v>
      </c>
      <c r="E592" s="5" t="s">
        <v>50</v>
      </c>
      <c r="F592" s="5">
        <v>1491</v>
      </c>
      <c r="G592" s="5" t="s">
        <v>21</v>
      </c>
      <c r="H592" s="5" t="s">
        <v>18</v>
      </c>
      <c r="I592" s="5">
        <v>3</v>
      </c>
    </row>
    <row r="593" spans="1:9">
      <c r="A593" s="5">
        <v>1334</v>
      </c>
      <c r="D593" s="5" t="s">
        <v>23</v>
      </c>
      <c r="E593" s="5" t="s">
        <v>20</v>
      </c>
      <c r="F593" s="5">
        <v>1731</v>
      </c>
      <c r="G593" s="5" t="s">
        <v>21</v>
      </c>
      <c r="H593" s="5" t="s">
        <v>18</v>
      </c>
      <c r="I593" s="5">
        <v>3</v>
      </c>
    </row>
    <row r="594" spans="1:9">
      <c r="A594" s="5">
        <v>1331</v>
      </c>
      <c r="D594" s="5" t="s">
        <v>127</v>
      </c>
      <c r="E594" s="5" t="s">
        <v>16</v>
      </c>
      <c r="F594" s="5">
        <v>1592</v>
      </c>
      <c r="G594" s="5" t="s">
        <v>63</v>
      </c>
      <c r="H594" s="5" t="s">
        <v>18</v>
      </c>
      <c r="I594" s="5">
        <v>2</v>
      </c>
    </row>
    <row r="595" spans="1:9">
      <c r="A595" s="5">
        <v>1329</v>
      </c>
      <c r="B595" s="5" t="s">
        <v>55</v>
      </c>
      <c r="D595" s="5" t="s">
        <v>75</v>
      </c>
      <c r="E595" s="5" t="s">
        <v>76</v>
      </c>
      <c r="F595" s="5">
        <v>3350</v>
      </c>
      <c r="G595" s="5" t="s">
        <v>21</v>
      </c>
      <c r="H595" s="5" t="s">
        <v>18</v>
      </c>
      <c r="I595" s="5">
        <v>3</v>
      </c>
    </row>
    <row r="596" spans="1:9">
      <c r="A596" s="5">
        <v>1329</v>
      </c>
      <c r="D596" s="5" t="s">
        <v>75</v>
      </c>
      <c r="E596" s="5" t="s">
        <v>76</v>
      </c>
      <c r="F596" s="5">
        <v>3350</v>
      </c>
      <c r="G596" s="5" t="s">
        <v>21</v>
      </c>
      <c r="H596" s="5" t="s">
        <v>18</v>
      </c>
      <c r="I596" s="5">
        <v>1</v>
      </c>
    </row>
    <row r="597" spans="1:9">
      <c r="A597" s="5">
        <v>1311</v>
      </c>
      <c r="D597" s="5" t="s">
        <v>49</v>
      </c>
      <c r="E597" s="5" t="s">
        <v>50</v>
      </c>
      <c r="F597" s="5">
        <v>1512</v>
      </c>
      <c r="G597" s="5" t="s">
        <v>51</v>
      </c>
      <c r="H597" s="5" t="s">
        <v>18</v>
      </c>
      <c r="I597" s="5">
        <v>4</v>
      </c>
    </row>
    <row r="598" spans="1:9">
      <c r="A598" s="5">
        <v>1311</v>
      </c>
      <c r="D598" s="5" t="s">
        <v>23</v>
      </c>
      <c r="E598" s="5" t="s">
        <v>20</v>
      </c>
      <c r="F598" s="5">
        <v>1731</v>
      </c>
      <c r="G598" s="5" t="s">
        <v>21</v>
      </c>
      <c r="H598" s="5" t="s">
        <v>18</v>
      </c>
      <c r="I598" s="5">
        <v>3</v>
      </c>
    </row>
    <row r="599" spans="1:9">
      <c r="A599" s="5">
        <v>1302</v>
      </c>
      <c r="D599" s="5" t="s">
        <v>301</v>
      </c>
      <c r="E599" s="5" t="s">
        <v>76</v>
      </c>
      <c r="F599" s="5">
        <v>789</v>
      </c>
      <c r="G599" s="5" t="s">
        <v>17</v>
      </c>
      <c r="H599" s="5" t="s">
        <v>18</v>
      </c>
    </row>
    <row r="600" spans="1:9">
      <c r="A600" s="5">
        <v>1300</v>
      </c>
      <c r="D600" s="5" t="s">
        <v>125</v>
      </c>
      <c r="E600" s="5" t="s">
        <v>50</v>
      </c>
      <c r="F600" s="5">
        <v>1491</v>
      </c>
      <c r="G600" s="5" t="s">
        <v>21</v>
      </c>
      <c r="H600" s="5" t="s">
        <v>18</v>
      </c>
      <c r="I600" s="5">
        <v>4</v>
      </c>
    </row>
    <row r="601" spans="1:9">
      <c r="A601" s="5">
        <v>1280</v>
      </c>
      <c r="D601" s="5" t="s">
        <v>302</v>
      </c>
      <c r="E601" s="5" t="s">
        <v>46</v>
      </c>
      <c r="F601" s="5">
        <v>3914</v>
      </c>
      <c r="G601" s="5" t="s">
        <v>63</v>
      </c>
      <c r="H601" s="5" t="s">
        <v>112</v>
      </c>
      <c r="I601" s="5">
        <v>6</v>
      </c>
    </row>
    <row r="602" spans="1:9">
      <c r="A602" s="5">
        <v>1262</v>
      </c>
      <c r="D602" s="5" t="s">
        <v>49</v>
      </c>
      <c r="E602" s="5" t="s">
        <v>50</v>
      </c>
      <c r="F602" s="5">
        <v>1512</v>
      </c>
      <c r="G602" s="5" t="s">
        <v>51</v>
      </c>
      <c r="H602" s="5" t="s">
        <v>18</v>
      </c>
      <c r="I602" s="5">
        <v>3</v>
      </c>
    </row>
    <row r="603" spans="1:9">
      <c r="A603" s="5">
        <v>1250</v>
      </c>
      <c r="D603" s="5" t="s">
        <v>303</v>
      </c>
      <c r="E603" s="5" t="s">
        <v>207</v>
      </c>
      <c r="F603" s="5">
        <v>2007</v>
      </c>
      <c r="G603" s="5" t="s">
        <v>21</v>
      </c>
      <c r="H603" s="5" t="s">
        <v>18</v>
      </c>
    </row>
    <row r="604" spans="1:9">
      <c r="A604" s="5">
        <v>1206</v>
      </c>
      <c r="D604" s="5" t="s">
        <v>125</v>
      </c>
      <c r="E604" s="5" t="s">
        <v>50</v>
      </c>
      <c r="F604" s="5">
        <v>1491</v>
      </c>
      <c r="G604" s="5" t="s">
        <v>21</v>
      </c>
      <c r="H604" s="5" t="s">
        <v>18</v>
      </c>
      <c r="I604" s="5">
        <v>2</v>
      </c>
    </row>
    <row r="605" spans="1:9">
      <c r="A605" s="5">
        <v>1177</v>
      </c>
      <c r="D605" s="5" t="s">
        <v>49</v>
      </c>
      <c r="E605" s="5" t="s">
        <v>50</v>
      </c>
      <c r="F605" s="5">
        <v>1512</v>
      </c>
      <c r="G605" s="5" t="s">
        <v>51</v>
      </c>
      <c r="H605" s="5" t="s">
        <v>18</v>
      </c>
      <c r="I605" s="5">
        <v>3</v>
      </c>
    </row>
    <row r="606" spans="1:9">
      <c r="A606" s="5">
        <v>1169</v>
      </c>
      <c r="B606" s="5" t="s">
        <v>55</v>
      </c>
      <c r="C606" s="5" t="s">
        <v>56</v>
      </c>
      <c r="D606" s="5" t="s">
        <v>75</v>
      </c>
      <c r="E606" s="5" t="s">
        <v>76</v>
      </c>
      <c r="F606" s="5">
        <v>3350</v>
      </c>
      <c r="G606" s="5" t="s">
        <v>21</v>
      </c>
      <c r="H606" s="5" t="s">
        <v>18</v>
      </c>
    </row>
    <row r="607" spans="1:9">
      <c r="A607" s="5">
        <v>1169</v>
      </c>
      <c r="B607" s="5" t="s">
        <v>55</v>
      </c>
      <c r="D607" s="5" t="s">
        <v>75</v>
      </c>
      <c r="E607" s="5" t="s">
        <v>76</v>
      </c>
      <c r="F607" s="5">
        <v>3350</v>
      </c>
      <c r="G607" s="5" t="s">
        <v>21</v>
      </c>
      <c r="H607" s="5" t="s">
        <v>18</v>
      </c>
    </row>
    <row r="608" spans="1:9">
      <c r="A608" s="5">
        <v>1158</v>
      </c>
      <c r="D608" s="5" t="s">
        <v>125</v>
      </c>
      <c r="E608" s="5" t="s">
        <v>50</v>
      </c>
      <c r="F608" s="5">
        <v>1491</v>
      </c>
      <c r="G608" s="5" t="s">
        <v>21</v>
      </c>
      <c r="H608" s="5" t="s">
        <v>18</v>
      </c>
      <c r="I608" s="5">
        <v>4</v>
      </c>
    </row>
    <row r="609" spans="1:10">
      <c r="A609" s="5">
        <v>1151</v>
      </c>
      <c r="D609" s="5" t="s">
        <v>304</v>
      </c>
      <c r="E609" s="5" t="s">
        <v>50</v>
      </c>
      <c r="F609" s="5">
        <v>379</v>
      </c>
      <c r="G609" s="5" t="s">
        <v>305</v>
      </c>
      <c r="H609" s="5" t="s">
        <v>18</v>
      </c>
      <c r="I609" s="5">
        <v>1</v>
      </c>
    </row>
    <row r="610" spans="1:10">
      <c r="A610" s="5">
        <v>1104</v>
      </c>
      <c r="D610" s="5" t="s">
        <v>125</v>
      </c>
      <c r="E610" s="5" t="s">
        <v>50</v>
      </c>
      <c r="F610" s="5">
        <v>1491</v>
      </c>
      <c r="G610" s="5" t="s">
        <v>21</v>
      </c>
      <c r="H610" s="5" t="s">
        <v>18</v>
      </c>
      <c r="I610" s="5">
        <v>5</v>
      </c>
    </row>
    <row r="611" spans="1:10">
      <c r="A611" s="5">
        <v>1050</v>
      </c>
      <c r="B611" s="5" t="s">
        <v>55</v>
      </c>
      <c r="D611" s="5" t="s">
        <v>185</v>
      </c>
      <c r="E611" s="5" t="s">
        <v>186</v>
      </c>
      <c r="F611" s="5">
        <v>329</v>
      </c>
      <c r="G611" s="5" t="s">
        <v>26</v>
      </c>
      <c r="H611" s="5" t="s">
        <v>18</v>
      </c>
    </row>
    <row r="612" spans="1:10">
      <c r="A612" s="5">
        <v>1000</v>
      </c>
      <c r="D612" s="5" t="s">
        <v>306</v>
      </c>
      <c r="E612" s="5" t="s">
        <v>307</v>
      </c>
      <c r="F612" s="5">
        <v>2744</v>
      </c>
      <c r="G612" s="5" t="s">
        <v>21</v>
      </c>
      <c r="H612" s="5" t="s">
        <v>18</v>
      </c>
      <c r="I612" s="5">
        <v>7</v>
      </c>
    </row>
    <row r="613" spans="1:10">
      <c r="A613" s="5">
        <v>950</v>
      </c>
      <c r="D613" s="5" t="s">
        <v>49</v>
      </c>
      <c r="E613" s="5" t="s">
        <v>50</v>
      </c>
      <c r="F613" s="5">
        <v>1512</v>
      </c>
      <c r="G613" s="5" t="s">
        <v>51</v>
      </c>
      <c r="H613" s="5" t="s">
        <v>18</v>
      </c>
    </row>
    <row r="614" spans="1:10">
      <c r="A614" s="5">
        <v>934</v>
      </c>
      <c r="D614" s="5" t="s">
        <v>49</v>
      </c>
      <c r="E614" s="5" t="s">
        <v>50</v>
      </c>
      <c r="F614" s="5">
        <v>1512</v>
      </c>
      <c r="G614" s="5" t="s">
        <v>51</v>
      </c>
      <c r="H614" s="5" t="s">
        <v>18</v>
      </c>
      <c r="I614" s="5">
        <v>4</v>
      </c>
    </row>
    <row r="615" spans="1:10">
      <c r="A615" s="5">
        <v>930</v>
      </c>
      <c r="D615" s="5" t="s">
        <v>308</v>
      </c>
      <c r="E615" s="5" t="s">
        <v>82</v>
      </c>
      <c r="F615" s="5">
        <v>2280</v>
      </c>
      <c r="G615" s="5" t="s">
        <v>21</v>
      </c>
      <c r="H615" s="5" t="s">
        <v>18</v>
      </c>
      <c r="I615" s="5">
        <v>6</v>
      </c>
    </row>
    <row r="616" spans="1:10">
      <c r="A616" s="5">
        <v>920</v>
      </c>
      <c r="D616" s="5" t="s">
        <v>49</v>
      </c>
      <c r="E616" s="5" t="s">
        <v>50</v>
      </c>
      <c r="F616" s="5">
        <v>1512</v>
      </c>
      <c r="G616" s="5" t="s">
        <v>51</v>
      </c>
      <c r="H616" s="5" t="s">
        <v>18</v>
      </c>
      <c r="I616" s="5">
        <v>4</v>
      </c>
    </row>
    <row r="617" spans="1:10">
      <c r="A617" s="5">
        <v>800</v>
      </c>
      <c r="D617" s="5" t="s">
        <v>221</v>
      </c>
      <c r="E617" s="5" t="s">
        <v>87</v>
      </c>
      <c r="F617" s="5">
        <v>400</v>
      </c>
      <c r="G617" s="5" t="s">
        <v>63</v>
      </c>
      <c r="H617" s="5" t="s">
        <v>218</v>
      </c>
      <c r="I617" s="5">
        <v>6</v>
      </c>
    </row>
    <row r="618" spans="1:10">
      <c r="A618" s="5">
        <v>800</v>
      </c>
      <c r="D618" s="5" t="s">
        <v>309</v>
      </c>
      <c r="E618" s="5" t="s">
        <v>25</v>
      </c>
      <c r="F618" s="5">
        <v>5005</v>
      </c>
      <c r="G618" s="5" t="s">
        <v>21</v>
      </c>
      <c r="H618" s="5" t="s">
        <v>112</v>
      </c>
      <c r="I618" s="5">
        <v>6</v>
      </c>
    </row>
    <row r="619" spans="1:10">
      <c r="A619" s="5">
        <v>787</v>
      </c>
      <c r="D619" s="5" t="s">
        <v>174</v>
      </c>
      <c r="E619" s="5" t="s">
        <v>76</v>
      </c>
      <c r="F619" s="5">
        <v>1281</v>
      </c>
      <c r="G619" s="5" t="s">
        <v>17</v>
      </c>
      <c r="H619" s="5" t="s">
        <v>18</v>
      </c>
      <c r="I619" s="5">
        <v>3</v>
      </c>
    </row>
    <row r="620" spans="1:10">
      <c r="A620" s="5">
        <v>766</v>
      </c>
      <c r="B620" s="5" t="s">
        <v>55</v>
      </c>
      <c r="C620" s="5" t="s">
        <v>56</v>
      </c>
      <c r="D620" s="5" t="s">
        <v>35</v>
      </c>
      <c r="E620" s="5" t="s">
        <v>16</v>
      </c>
      <c r="F620" s="5">
        <v>1117</v>
      </c>
      <c r="G620" s="5" t="s">
        <v>21</v>
      </c>
      <c r="H620" s="5" t="s">
        <v>18</v>
      </c>
      <c r="I620" s="5">
        <v>3</v>
      </c>
    </row>
    <row r="621" spans="1:10">
      <c r="A621" s="5">
        <v>764</v>
      </c>
      <c r="D621" s="5" t="s">
        <v>35</v>
      </c>
      <c r="E621" s="5" t="s">
        <v>16</v>
      </c>
      <c r="F621" s="5">
        <v>1117</v>
      </c>
      <c r="G621" s="5" t="s">
        <v>21</v>
      </c>
      <c r="H621" s="5" t="s">
        <v>18</v>
      </c>
      <c r="I621" s="5">
        <v>4</v>
      </c>
      <c r="J621" s="5">
        <v>80</v>
      </c>
    </row>
    <row r="622" spans="1:10">
      <c r="A622" s="5">
        <v>710</v>
      </c>
      <c r="D622" s="5" t="s">
        <v>196</v>
      </c>
      <c r="E622" s="5" t="s">
        <v>87</v>
      </c>
      <c r="F622" s="5">
        <v>742</v>
      </c>
      <c r="G622" s="5" t="s">
        <v>63</v>
      </c>
      <c r="H622" s="5" t="s">
        <v>18</v>
      </c>
      <c r="I622" s="5">
        <v>6</v>
      </c>
    </row>
    <row r="623" spans="1:10">
      <c r="A623" s="5">
        <v>640</v>
      </c>
      <c r="D623" s="5" t="s">
        <v>310</v>
      </c>
      <c r="E623" s="5" t="s">
        <v>311</v>
      </c>
      <c r="F623" s="5">
        <v>1900</v>
      </c>
      <c r="G623" s="5" t="s">
        <v>312</v>
      </c>
      <c r="H623" s="5" t="s">
        <v>218</v>
      </c>
      <c r="I623" s="5">
        <v>2</v>
      </c>
    </row>
    <row r="624" spans="1:10">
      <c r="A624" s="5">
        <v>590</v>
      </c>
      <c r="D624" s="5" t="s">
        <v>193</v>
      </c>
      <c r="E624" s="5" t="s">
        <v>190</v>
      </c>
      <c r="F624" s="5">
        <v>1893</v>
      </c>
      <c r="G624" s="5" t="s">
        <v>21</v>
      </c>
      <c r="H624" s="5" t="s">
        <v>18</v>
      </c>
    </row>
    <row r="625" spans="1:10">
      <c r="A625" s="5">
        <v>540</v>
      </c>
      <c r="D625" s="5" t="s">
        <v>86</v>
      </c>
      <c r="E625" s="5" t="s">
        <v>87</v>
      </c>
      <c r="F625" s="5">
        <v>688</v>
      </c>
      <c r="G625" s="5" t="s">
        <v>88</v>
      </c>
      <c r="H625" s="5" t="s">
        <v>18</v>
      </c>
      <c r="I625" s="5">
        <v>6</v>
      </c>
    </row>
    <row r="626" spans="1:10">
      <c r="A626" s="5">
        <v>500</v>
      </c>
      <c r="D626" s="5" t="s">
        <v>313</v>
      </c>
      <c r="E626" s="5" t="s">
        <v>66</v>
      </c>
      <c r="F626" s="5">
        <v>3100</v>
      </c>
      <c r="G626" s="5" t="s">
        <v>312</v>
      </c>
      <c r="H626" s="5" t="s">
        <v>18</v>
      </c>
    </row>
    <row r="627" spans="1:10">
      <c r="A627" s="5">
        <v>450</v>
      </c>
      <c r="D627" s="5" t="s">
        <v>314</v>
      </c>
      <c r="E627" s="5" t="s">
        <v>190</v>
      </c>
      <c r="F627" s="5">
        <v>450</v>
      </c>
      <c r="G627" s="5" t="s">
        <v>63</v>
      </c>
      <c r="H627" s="5" t="s">
        <v>18</v>
      </c>
      <c r="I627" s="5">
        <v>6</v>
      </c>
      <c r="J627" s="5">
        <v>30000</v>
      </c>
    </row>
    <row r="628" spans="1:10">
      <c r="A628" s="5">
        <v>416</v>
      </c>
      <c r="B628" s="5" t="s">
        <v>55</v>
      </c>
      <c r="D628" s="5" t="s">
        <v>93</v>
      </c>
      <c r="E628" s="5" t="s">
        <v>20</v>
      </c>
      <c r="F628" s="5">
        <v>813</v>
      </c>
      <c r="G628" s="5" t="s">
        <v>63</v>
      </c>
      <c r="H628" s="5" t="s">
        <v>18</v>
      </c>
    </row>
    <row r="629" spans="1:10">
      <c r="A629" s="5">
        <v>350</v>
      </c>
      <c r="B629" s="5" t="s">
        <v>55</v>
      </c>
      <c r="D629" s="5" t="s">
        <v>228</v>
      </c>
      <c r="E629" s="5" t="s">
        <v>25</v>
      </c>
      <c r="F629" s="5">
        <v>1252</v>
      </c>
      <c r="G629" s="5" t="s">
        <v>133</v>
      </c>
      <c r="H629" s="5" t="s">
        <v>18</v>
      </c>
    </row>
    <row r="630" spans="1:10">
      <c r="A630" s="5">
        <v>240</v>
      </c>
      <c r="D630" s="5" t="s">
        <v>315</v>
      </c>
      <c r="E630" s="5" t="s">
        <v>37</v>
      </c>
      <c r="F630" s="5">
        <v>1079</v>
      </c>
      <c r="G630" s="5" t="s">
        <v>21</v>
      </c>
      <c r="H630" s="5" t="s">
        <v>18</v>
      </c>
      <c r="I630" s="5">
        <v>6</v>
      </c>
    </row>
    <row r="631" spans="1:10">
      <c r="A631" s="5">
        <v>230</v>
      </c>
      <c r="D631" s="5" t="s">
        <v>316</v>
      </c>
      <c r="E631" s="5" t="s">
        <v>68</v>
      </c>
      <c r="F631" s="5">
        <v>760</v>
      </c>
      <c r="G631" s="5" t="s">
        <v>63</v>
      </c>
      <c r="H631" s="5" t="s">
        <v>112</v>
      </c>
      <c r="I631" s="5">
        <v>6</v>
      </c>
    </row>
    <row r="632" spans="1:10">
      <c r="A632" s="5">
        <v>200</v>
      </c>
      <c r="D632" s="5" t="s">
        <v>313</v>
      </c>
      <c r="E632" s="5" t="s">
        <v>66</v>
      </c>
      <c r="F632" s="5">
        <v>3100</v>
      </c>
      <c r="G632" s="5" t="s">
        <v>312</v>
      </c>
      <c r="H632" s="5" t="s">
        <v>18</v>
      </c>
    </row>
    <row r="633" spans="1:10">
      <c r="A633" s="5">
        <v>79</v>
      </c>
      <c r="D633" s="5" t="s">
        <v>174</v>
      </c>
      <c r="E633" s="5" t="s">
        <v>76</v>
      </c>
      <c r="F633" s="5">
        <v>1281</v>
      </c>
      <c r="G633" s="5" t="s">
        <v>17</v>
      </c>
      <c r="H633" s="5" t="s">
        <v>18</v>
      </c>
      <c r="I633" s="5">
        <v>5</v>
      </c>
      <c r="J633" s="5">
        <v>3500</v>
      </c>
    </row>
    <row r="634" spans="1:10">
      <c r="A634" s="5">
        <v>60</v>
      </c>
      <c r="D634" s="5" t="s">
        <v>309</v>
      </c>
      <c r="E634" s="5" t="s">
        <v>25</v>
      </c>
      <c r="F634" s="5">
        <v>5005</v>
      </c>
      <c r="G634" s="5" t="s">
        <v>21</v>
      </c>
      <c r="H634" s="5" t="s">
        <v>112</v>
      </c>
      <c r="I634" s="5">
        <v>6</v>
      </c>
    </row>
    <row r="635" spans="1:10">
      <c r="A635" s="5">
        <v>50</v>
      </c>
      <c r="D635" s="5" t="s">
        <v>197</v>
      </c>
      <c r="E635" s="5" t="s">
        <v>90</v>
      </c>
      <c r="F635" s="5">
        <v>1334</v>
      </c>
      <c r="G635" s="5" t="s">
        <v>88</v>
      </c>
      <c r="H635" s="5" t="s">
        <v>18</v>
      </c>
      <c r="I635" s="5">
        <v>6</v>
      </c>
    </row>
    <row r="636" spans="1:10">
      <c r="A636" s="5">
        <v>46</v>
      </c>
      <c r="B636" s="5" t="s">
        <v>55</v>
      </c>
      <c r="D636" s="5" t="s">
        <v>185</v>
      </c>
      <c r="E636" s="5" t="s">
        <v>186</v>
      </c>
      <c r="F636" s="5">
        <v>329</v>
      </c>
      <c r="G636" s="5" t="s">
        <v>26</v>
      </c>
      <c r="H636" s="5" t="s">
        <v>18</v>
      </c>
      <c r="I636" s="5">
        <v>3</v>
      </c>
    </row>
    <row r="637" spans="1:10">
      <c r="A637" s="5">
        <v>-50</v>
      </c>
      <c r="D637" s="5" t="s">
        <v>317</v>
      </c>
      <c r="E637" s="5" t="s">
        <v>97</v>
      </c>
      <c r="F637" s="5">
        <v>518</v>
      </c>
      <c r="G637" s="5" t="s">
        <v>88</v>
      </c>
      <c r="H637" s="5" t="s">
        <v>112</v>
      </c>
      <c r="I637" s="5">
        <v>6</v>
      </c>
    </row>
    <row r="638" spans="1:10">
      <c r="A638" s="5">
        <v>-100</v>
      </c>
      <c r="D638" s="5" t="s">
        <v>231</v>
      </c>
      <c r="E638" s="5" t="s">
        <v>25</v>
      </c>
      <c r="F638" s="5">
        <v>1073</v>
      </c>
      <c r="G638" s="5" t="s">
        <v>26</v>
      </c>
      <c r="H638" s="5" t="s">
        <v>18</v>
      </c>
      <c r="I638" s="5">
        <v>6</v>
      </c>
    </row>
    <row r="639" spans="1:10">
      <c r="A639" s="5">
        <v>-141</v>
      </c>
      <c r="D639" s="5" t="s">
        <v>75</v>
      </c>
      <c r="E639" s="5" t="s">
        <v>76</v>
      </c>
      <c r="F639" s="5">
        <v>3350</v>
      </c>
      <c r="G639" s="5" t="s">
        <v>21</v>
      </c>
      <c r="H639" s="5" t="s">
        <v>18</v>
      </c>
      <c r="J639" s="5">
        <v>40</v>
      </c>
    </row>
    <row r="640" spans="1:10">
      <c r="A640" s="5">
        <v>-150</v>
      </c>
      <c r="D640" s="5" t="s">
        <v>167</v>
      </c>
      <c r="E640" s="5" t="s">
        <v>87</v>
      </c>
      <c r="F640" s="5">
        <v>270</v>
      </c>
      <c r="G640" s="5" t="s">
        <v>17</v>
      </c>
      <c r="H640" s="5" t="s">
        <v>18</v>
      </c>
    </row>
    <row r="641" spans="1:9">
      <c r="A641" s="5">
        <v>-197</v>
      </c>
      <c r="B641" s="5" t="s">
        <v>55</v>
      </c>
      <c r="D641" s="5" t="s">
        <v>185</v>
      </c>
      <c r="E641" s="5" t="s">
        <v>186</v>
      </c>
      <c r="F641" s="5">
        <v>329</v>
      </c>
      <c r="G641" s="5" t="s">
        <v>26</v>
      </c>
      <c r="H641" s="5" t="s">
        <v>18</v>
      </c>
      <c r="I641" s="5">
        <v>3</v>
      </c>
    </row>
    <row r="642" spans="1:9">
      <c r="A642" s="5">
        <v>-250</v>
      </c>
      <c r="D642" s="5" t="s">
        <v>67</v>
      </c>
      <c r="E642" s="5" t="s">
        <v>68</v>
      </c>
      <c r="F642" s="5">
        <v>516</v>
      </c>
      <c r="G642" s="5" t="s">
        <v>21</v>
      </c>
      <c r="H642" s="5" t="s">
        <v>18</v>
      </c>
      <c r="I642" s="5">
        <v>6</v>
      </c>
    </row>
    <row r="643" spans="1:9">
      <c r="A643" s="5">
        <v>-1050</v>
      </c>
      <c r="D643" s="5" t="s">
        <v>95</v>
      </c>
      <c r="E643" s="5" t="s">
        <v>30</v>
      </c>
      <c r="F643" s="5">
        <v>1486</v>
      </c>
      <c r="G643" s="5" t="s">
        <v>21</v>
      </c>
      <c r="H643" s="5" t="s">
        <v>18</v>
      </c>
      <c r="I643" s="5">
        <v>6</v>
      </c>
    </row>
    <row r="644" spans="1:9">
      <c r="A644" s="5">
        <v>-1370</v>
      </c>
      <c r="D644" s="5" t="s">
        <v>196</v>
      </c>
      <c r="E644" s="5" t="s">
        <v>87</v>
      </c>
      <c r="F644" s="5">
        <v>742</v>
      </c>
      <c r="G644" s="5" t="s">
        <v>63</v>
      </c>
      <c r="H644" s="5" t="s">
        <v>18</v>
      </c>
      <c r="I644" s="5">
        <v>6</v>
      </c>
    </row>
    <row r="645" spans="1:9">
      <c r="A645" s="5">
        <v>-1460</v>
      </c>
      <c r="D645" s="5" t="s">
        <v>316</v>
      </c>
      <c r="E645" s="5" t="s">
        <v>68</v>
      </c>
      <c r="F645" s="5">
        <v>760</v>
      </c>
      <c r="G645" s="5" t="s">
        <v>63</v>
      </c>
      <c r="H645" s="5" t="s">
        <v>112</v>
      </c>
      <c r="I645" s="5">
        <v>6</v>
      </c>
    </row>
    <row r="646" spans="1:9">
      <c r="A646" s="5">
        <v>-1550</v>
      </c>
      <c r="B646" s="5" t="s">
        <v>55</v>
      </c>
      <c r="D646" s="5" t="s">
        <v>59</v>
      </c>
      <c r="E646" s="5" t="s">
        <v>25</v>
      </c>
      <c r="F646" s="5">
        <v>3108</v>
      </c>
      <c r="G646" s="5" t="s">
        <v>21</v>
      </c>
      <c r="H646" s="5" t="s">
        <v>18</v>
      </c>
    </row>
    <row r="647" spans="1:9">
      <c r="A647" s="5">
        <v>-1610</v>
      </c>
      <c r="B647" s="5" t="s">
        <v>55</v>
      </c>
      <c r="C647" s="5" t="s">
        <v>56</v>
      </c>
      <c r="D647" s="5" t="s">
        <v>185</v>
      </c>
      <c r="E647" s="5" t="s">
        <v>186</v>
      </c>
      <c r="F647" s="5">
        <v>329</v>
      </c>
      <c r="G647" s="5" t="s">
        <v>26</v>
      </c>
      <c r="H647" s="5" t="s">
        <v>18</v>
      </c>
      <c r="I647" s="5">
        <v>6</v>
      </c>
    </row>
    <row r="648" spans="1:9">
      <c r="A648" s="5">
        <v>-1645</v>
      </c>
      <c r="D648" s="5" t="s">
        <v>318</v>
      </c>
      <c r="E648" s="5" t="s">
        <v>25</v>
      </c>
      <c r="F648" s="5">
        <v>1341</v>
      </c>
      <c r="G648" s="5" t="s">
        <v>63</v>
      </c>
      <c r="H648" s="5" t="s">
        <v>18</v>
      </c>
      <c r="I648" s="5">
        <v>6</v>
      </c>
    </row>
    <row r="649" spans="1:9">
      <c r="A649" s="5">
        <v>-1750</v>
      </c>
      <c r="D649" s="5" t="s">
        <v>319</v>
      </c>
      <c r="E649" s="5" t="s">
        <v>25</v>
      </c>
      <c r="F649" s="5">
        <v>2507</v>
      </c>
      <c r="G649" s="5" t="s">
        <v>21</v>
      </c>
      <c r="H649" s="5" t="s">
        <v>18</v>
      </c>
      <c r="I649" s="5">
        <v>6</v>
      </c>
    </row>
    <row r="650" spans="1:9">
      <c r="A650" s="5">
        <v>-1860</v>
      </c>
      <c r="D650" s="5" t="s">
        <v>124</v>
      </c>
      <c r="E650" s="5" t="s">
        <v>25</v>
      </c>
      <c r="F650" s="5">
        <v>2549</v>
      </c>
      <c r="G650" s="5" t="s">
        <v>21</v>
      </c>
      <c r="H650" s="5" t="s">
        <v>18</v>
      </c>
      <c r="I650" s="5">
        <v>6</v>
      </c>
    </row>
    <row r="651" spans="1:9">
      <c r="A651" s="5">
        <v>-1890</v>
      </c>
      <c r="D651" s="5" t="s">
        <v>100</v>
      </c>
      <c r="E651" s="5" t="s">
        <v>48</v>
      </c>
      <c r="F651" s="5">
        <v>1905</v>
      </c>
      <c r="G651" s="5" t="s">
        <v>21</v>
      </c>
      <c r="H651" s="5" t="s">
        <v>18</v>
      </c>
      <c r="I651" s="5">
        <v>6</v>
      </c>
    </row>
    <row r="652" spans="1:9">
      <c r="A652" s="5">
        <v>-1900</v>
      </c>
      <c r="D652" s="5" t="s">
        <v>320</v>
      </c>
      <c r="E652" s="5" t="s">
        <v>25</v>
      </c>
      <c r="F652" s="5">
        <v>1032</v>
      </c>
      <c r="G652" s="5" t="s">
        <v>21</v>
      </c>
      <c r="H652" s="5" t="s">
        <v>112</v>
      </c>
      <c r="I652" s="5">
        <v>6</v>
      </c>
    </row>
    <row r="653" spans="1:9">
      <c r="A653" s="5">
        <v>-2040</v>
      </c>
      <c r="D653" s="5" t="s">
        <v>289</v>
      </c>
      <c r="E653" s="5" t="s">
        <v>87</v>
      </c>
      <c r="F653" s="5">
        <v>1280</v>
      </c>
      <c r="G653" s="5" t="s">
        <v>17</v>
      </c>
      <c r="H653" s="5" t="s">
        <v>18</v>
      </c>
      <c r="I653" s="5">
        <v>6</v>
      </c>
    </row>
    <row r="654" spans="1:9">
      <c r="A654" s="5">
        <v>-3550</v>
      </c>
      <c r="D654" s="5" t="s">
        <v>95</v>
      </c>
      <c r="E654" s="5" t="s">
        <v>30</v>
      </c>
      <c r="F654" s="5">
        <v>1486</v>
      </c>
      <c r="G654" s="5" t="s">
        <v>21</v>
      </c>
      <c r="H654" s="5" t="s">
        <v>18</v>
      </c>
      <c r="I654" s="5">
        <v>6</v>
      </c>
    </row>
    <row r="655" spans="1:9">
      <c r="A655" s="5">
        <v>-3580</v>
      </c>
      <c r="D655" s="5" t="s">
        <v>152</v>
      </c>
      <c r="E655" s="5" t="s">
        <v>30</v>
      </c>
      <c r="F655" s="5">
        <v>400</v>
      </c>
      <c r="G655" s="5" t="s">
        <v>21</v>
      </c>
      <c r="H655" s="5" t="s">
        <v>18</v>
      </c>
      <c r="I655" s="5">
        <v>6</v>
      </c>
    </row>
    <row r="656" spans="1:9">
      <c r="A656" s="5">
        <v>-4000</v>
      </c>
      <c r="D656" s="5" t="s">
        <v>196</v>
      </c>
      <c r="E656" s="5" t="s">
        <v>87</v>
      </c>
      <c r="F656" s="5">
        <v>742</v>
      </c>
      <c r="G656" s="5" t="s">
        <v>63</v>
      </c>
      <c r="H656" s="5" t="s">
        <v>18</v>
      </c>
      <c r="I656" s="5">
        <v>6</v>
      </c>
    </row>
    <row r="657" spans="1:9">
      <c r="A657" s="5">
        <v>-4050</v>
      </c>
      <c r="D657" s="5" t="s">
        <v>321</v>
      </c>
      <c r="E657" s="5" t="s">
        <v>97</v>
      </c>
      <c r="F657" s="5">
        <v>635</v>
      </c>
      <c r="G657" s="5" t="s">
        <v>63</v>
      </c>
      <c r="H657" s="5" t="s">
        <v>18</v>
      </c>
      <c r="I657" s="5">
        <v>6</v>
      </c>
    </row>
    <row r="658" spans="1:9">
      <c r="A658" s="5">
        <v>-4350</v>
      </c>
      <c r="D658" s="5" t="s">
        <v>322</v>
      </c>
      <c r="E658" s="5" t="s">
        <v>16</v>
      </c>
      <c r="F658" s="5">
        <v>717</v>
      </c>
      <c r="G658" s="5" t="s">
        <v>63</v>
      </c>
      <c r="H658" s="5" t="s">
        <v>18</v>
      </c>
      <c r="I658" s="5">
        <v>7</v>
      </c>
    </row>
    <row r="659" spans="1:9">
      <c r="A659" s="5">
        <v>-4360</v>
      </c>
      <c r="D659" s="5" t="s">
        <v>323</v>
      </c>
      <c r="E659" s="5" t="s">
        <v>68</v>
      </c>
      <c r="F659" s="5">
        <v>238</v>
      </c>
      <c r="G659" s="5" t="s">
        <v>63</v>
      </c>
      <c r="H659" s="5" t="s">
        <v>22</v>
      </c>
      <c r="I659" s="5">
        <v>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659"/>
  <sheetViews>
    <sheetView zoomScale="115" zoomScaleNormal="115" workbookViewId="0" xr3:uid="{842E5F09-E766-5B8D-85AF-A39847EA96FD}">
      <pane ySplit="1" topLeftCell="A2" activePane="bottomLeft" state="frozen"/>
      <selection pane="bottomLeft" sqref="A1:M659"/>
    </sheetView>
  </sheetViews>
  <sheetFormatPr defaultRowHeight="15"/>
  <cols>
    <col min="1" max="1" width="7.28515625" style="2" bestFit="1" customWidth="1"/>
    <col min="2" max="2" width="10.5703125" style="2" bestFit="1" customWidth="1"/>
    <col min="3" max="3" width="12" style="2" bestFit="1" customWidth="1"/>
    <col min="4" max="5" width="11.28515625" style="2" customWidth="1"/>
    <col min="6" max="6" width="9.28515625" style="2" bestFit="1" customWidth="1"/>
    <col min="7" max="7" width="14" style="2" bestFit="1" customWidth="1"/>
    <col min="8" max="8" width="13.28515625" style="2" bestFit="1" customWidth="1"/>
    <col min="9" max="9" width="18.42578125" style="2" customWidth="1"/>
    <col min="10" max="10" width="7.140625" style="2" bestFit="1" customWidth="1"/>
    <col min="11" max="11" width="7.7109375" style="2" bestFit="1" customWidth="1"/>
    <col min="12" max="12" width="10.28515625" style="2" bestFit="1" customWidth="1"/>
    <col min="13" max="13" width="10.140625" style="2" bestFit="1" customWidth="1"/>
    <col min="14" max="14" width="4.85546875" style="2" customWidth="1"/>
    <col min="15" max="15" width="10.5703125" style="2" customWidth="1"/>
    <col min="16" max="16" width="49.140625" style="2" customWidth="1"/>
    <col min="17" max="17" width="9.5703125" style="2" customWidth="1"/>
    <col min="18" max="18" width="17" style="2" customWidth="1"/>
    <col min="19" max="16384" width="9.140625" style="2"/>
  </cols>
  <sheetData>
    <row r="1" spans="1:18" s="3" customFormat="1" ht="30">
      <c r="A1" s="3" t="s">
        <v>2</v>
      </c>
      <c r="B1" s="3" t="s">
        <v>3</v>
      </c>
      <c r="C1" s="3" t="s">
        <v>4</v>
      </c>
      <c r="D1" s="3" t="s">
        <v>5</v>
      </c>
      <c r="E1" s="3" t="s">
        <v>6</v>
      </c>
      <c r="F1" s="3" t="s">
        <v>7</v>
      </c>
      <c r="G1" s="3" t="s">
        <v>8</v>
      </c>
      <c r="H1" s="3" t="s">
        <v>9</v>
      </c>
      <c r="I1" s="3" t="s">
        <v>10</v>
      </c>
      <c r="J1" s="3" t="s">
        <v>11</v>
      </c>
      <c r="K1" s="3" t="s">
        <v>12</v>
      </c>
      <c r="L1" s="3" t="s">
        <v>324</v>
      </c>
      <c r="M1" s="3" t="s">
        <v>14</v>
      </c>
      <c r="O1" s="14" t="s">
        <v>325</v>
      </c>
      <c r="P1" s="3" t="s">
        <v>326</v>
      </c>
      <c r="Q1" s="3" t="s">
        <v>8</v>
      </c>
      <c r="R1" s="3" t="s">
        <v>327</v>
      </c>
    </row>
    <row r="2" spans="1:18" ht="30">
      <c r="A2" s="2">
        <v>2014</v>
      </c>
      <c r="D2" s="2" t="s">
        <v>27</v>
      </c>
      <c r="E2" s="2" t="s">
        <v>28</v>
      </c>
      <c r="F2" s="2">
        <v>2829</v>
      </c>
      <c r="G2" s="2" t="s">
        <v>21</v>
      </c>
      <c r="H2" s="2" t="s">
        <v>18</v>
      </c>
      <c r="O2" s="2">
        <v>1</v>
      </c>
      <c r="P2" s="2" t="s">
        <v>328</v>
      </c>
      <c r="Q2" s="2" t="s">
        <v>329</v>
      </c>
      <c r="R2" s="2">
        <f>SUM(J:J)</f>
        <v>188858</v>
      </c>
    </row>
    <row r="3" spans="1:18" ht="30">
      <c r="A3" s="2">
        <v>2014</v>
      </c>
      <c r="D3" s="2" t="s">
        <v>23</v>
      </c>
      <c r="E3" s="2" t="s">
        <v>20</v>
      </c>
      <c r="F3" s="2">
        <v>1731</v>
      </c>
      <c r="G3" s="2" t="s">
        <v>21</v>
      </c>
      <c r="H3" s="2" t="s">
        <v>18</v>
      </c>
      <c r="J3" s="2">
        <v>7</v>
      </c>
      <c r="M3" s="2">
        <v>4098</v>
      </c>
      <c r="O3" s="2">
        <v>2</v>
      </c>
      <c r="P3" s="2" t="s">
        <v>330</v>
      </c>
      <c r="Q3" s="2" t="s">
        <v>331</v>
      </c>
      <c r="R3" s="2">
        <f>SUMIF(C:C,"Earthquake",L:L)</f>
        <v>2003.34</v>
      </c>
    </row>
    <row r="4" spans="1:18" ht="30">
      <c r="A4" s="2">
        <v>2014</v>
      </c>
      <c r="D4" s="2" t="s">
        <v>24</v>
      </c>
      <c r="E4" s="2" t="s">
        <v>25</v>
      </c>
      <c r="F4" s="2">
        <v>1222</v>
      </c>
      <c r="G4" s="2" t="s">
        <v>26</v>
      </c>
      <c r="H4" s="2" t="s">
        <v>18</v>
      </c>
      <c r="L4" s="2">
        <v>14.5</v>
      </c>
      <c r="M4" s="2">
        <v>1</v>
      </c>
      <c r="O4" s="2">
        <v>3</v>
      </c>
      <c r="P4" s="2" t="s">
        <v>332</v>
      </c>
      <c r="Q4" s="2" t="s">
        <v>329</v>
      </c>
      <c r="R4" s="2">
        <f>SUM(K:K)</f>
        <v>14807</v>
      </c>
    </row>
    <row r="5" spans="1:18" ht="30">
      <c r="A5" s="2">
        <v>2014</v>
      </c>
      <c r="D5" s="2" t="s">
        <v>15</v>
      </c>
      <c r="E5" s="2" t="s">
        <v>16</v>
      </c>
      <c r="F5" s="2">
        <v>3063</v>
      </c>
      <c r="G5" s="2" t="s">
        <v>17</v>
      </c>
      <c r="H5" s="2" t="s">
        <v>18</v>
      </c>
      <c r="I5" s="2">
        <v>3</v>
      </c>
      <c r="J5" s="2">
        <v>55</v>
      </c>
      <c r="K5" s="2">
        <v>70</v>
      </c>
      <c r="O5" s="2">
        <v>4</v>
      </c>
      <c r="P5" s="3" t="s">
        <v>333</v>
      </c>
      <c r="Q5" s="3" t="s">
        <v>331</v>
      </c>
      <c r="R5" s="2">
        <f>SUMIF(E:E,"Indonesia",M:M)</f>
        <v>15673</v>
      </c>
    </row>
    <row r="6" spans="1:18" ht="30">
      <c r="A6" s="2">
        <v>2014</v>
      </c>
      <c r="D6" s="2" t="s">
        <v>19</v>
      </c>
      <c r="E6" s="2" t="s">
        <v>20</v>
      </c>
      <c r="F6" s="2">
        <v>2460</v>
      </c>
      <c r="G6" s="2" t="s">
        <v>21</v>
      </c>
      <c r="H6" s="2" t="s">
        <v>22</v>
      </c>
      <c r="J6" s="2">
        <v>17</v>
      </c>
      <c r="K6" s="2">
        <v>3</v>
      </c>
      <c r="O6" s="2">
        <v>5</v>
      </c>
      <c r="P6" s="2" t="s">
        <v>334</v>
      </c>
      <c r="Q6" s="2" t="s">
        <v>335</v>
      </c>
      <c r="R6" s="2">
        <f>COUNT(A:A)</f>
        <v>658</v>
      </c>
    </row>
    <row r="7" spans="1:18">
      <c r="A7" s="2">
        <v>2013</v>
      </c>
      <c r="D7" s="2" t="s">
        <v>29</v>
      </c>
      <c r="E7" s="2" t="s">
        <v>30</v>
      </c>
      <c r="F7" s="2">
        <v>2462</v>
      </c>
      <c r="G7" s="2" t="s">
        <v>21</v>
      </c>
      <c r="H7" s="2" t="s">
        <v>18</v>
      </c>
      <c r="J7" s="2">
        <v>5</v>
      </c>
      <c r="K7" s="2">
        <v>8</v>
      </c>
      <c r="O7" s="2">
        <v>6</v>
      </c>
      <c r="P7" s="2" t="s">
        <v>336</v>
      </c>
      <c r="Q7" s="2" t="s">
        <v>337</v>
      </c>
      <c r="R7" s="2">
        <f>COUNTIF(A:A,"2013")</f>
        <v>7</v>
      </c>
    </row>
    <row r="8" spans="1:18" ht="30">
      <c r="A8" s="2">
        <v>2013</v>
      </c>
      <c r="D8" s="2" t="s">
        <v>32</v>
      </c>
      <c r="E8" s="2" t="s">
        <v>20</v>
      </c>
      <c r="F8" s="2">
        <v>2947</v>
      </c>
      <c r="G8" s="2" t="s">
        <v>21</v>
      </c>
      <c r="H8" s="2" t="s">
        <v>18</v>
      </c>
      <c r="J8" s="2">
        <v>1</v>
      </c>
      <c r="K8" s="2">
        <v>1</v>
      </c>
      <c r="O8" s="2">
        <v>7</v>
      </c>
      <c r="P8" s="2" t="s">
        <v>338</v>
      </c>
      <c r="Q8" s="2" t="s">
        <v>335</v>
      </c>
      <c r="R8" s="2">
        <f>COUNT(J:J)</f>
        <v>310</v>
      </c>
    </row>
    <row r="9" spans="1:18" ht="30">
      <c r="A9" s="2">
        <v>2013</v>
      </c>
      <c r="D9" s="2" t="s">
        <v>31</v>
      </c>
      <c r="E9" s="2" t="s">
        <v>20</v>
      </c>
      <c r="F9" s="2">
        <v>875</v>
      </c>
      <c r="G9" s="2" t="s">
        <v>21</v>
      </c>
      <c r="H9" s="2" t="s">
        <v>18</v>
      </c>
      <c r="I9" s="2">
        <v>3</v>
      </c>
      <c r="J9" s="2">
        <v>5</v>
      </c>
      <c r="O9" s="2">
        <v>8</v>
      </c>
      <c r="P9" s="3" t="s">
        <v>339</v>
      </c>
      <c r="Q9" s="3" t="s">
        <v>337</v>
      </c>
      <c r="R9" s="2">
        <f>COUNTIF(G:G,"Tuff Cone")</f>
        <v>3</v>
      </c>
    </row>
    <row r="10" spans="1:18" ht="30">
      <c r="A10" s="2">
        <v>2013</v>
      </c>
      <c r="D10" s="2" t="s">
        <v>31</v>
      </c>
      <c r="E10" s="2" t="s">
        <v>20</v>
      </c>
      <c r="F10" s="2">
        <v>875</v>
      </c>
      <c r="G10" s="2" t="s">
        <v>21</v>
      </c>
      <c r="H10" s="2" t="s">
        <v>18</v>
      </c>
      <c r="O10" s="2">
        <v>9</v>
      </c>
      <c r="P10" s="2" t="s">
        <v>340</v>
      </c>
      <c r="Q10" s="2" t="s">
        <v>341</v>
      </c>
      <c r="R10" s="2">
        <f>SUMIFS(J:J,E:E,"Japan",B:B,"Tsunami")</f>
        <v>83</v>
      </c>
    </row>
    <row r="11" spans="1:18" ht="30">
      <c r="A11" s="2">
        <v>2013</v>
      </c>
      <c r="D11" s="2" t="s">
        <v>35</v>
      </c>
      <c r="E11" s="2" t="s">
        <v>16</v>
      </c>
      <c r="F11" s="2">
        <v>1117</v>
      </c>
      <c r="G11" s="2" t="s">
        <v>21</v>
      </c>
      <c r="H11" s="2" t="s">
        <v>18</v>
      </c>
      <c r="O11" s="2">
        <v>10</v>
      </c>
      <c r="P11" s="2" t="s">
        <v>342</v>
      </c>
      <c r="Q11" s="2" t="s">
        <v>343</v>
      </c>
      <c r="R11" s="2">
        <f>COUNTIFS(G:G,"Complex volcano",H:H,"Historical")</f>
        <v>68</v>
      </c>
    </row>
    <row r="12" spans="1:18" ht="30">
      <c r="A12" s="2">
        <v>2013</v>
      </c>
      <c r="D12" s="2" t="s">
        <v>19</v>
      </c>
      <c r="E12" s="2" t="s">
        <v>20</v>
      </c>
      <c r="F12" s="2">
        <v>2460</v>
      </c>
      <c r="G12" s="2" t="s">
        <v>21</v>
      </c>
      <c r="H12" s="2" t="s">
        <v>22</v>
      </c>
      <c r="I12" s="2">
        <v>2</v>
      </c>
      <c r="O12" s="2">
        <v>11</v>
      </c>
      <c r="P12" s="2" t="s">
        <v>344</v>
      </c>
      <c r="Q12" s="2" t="s">
        <v>343</v>
      </c>
      <c r="R12" s="2">
        <f>COUNTIFS(H:H,"Holocene",C:C,"Earthquake")</f>
        <v>4</v>
      </c>
    </row>
    <row r="13" spans="1:18" ht="45">
      <c r="A13" s="2">
        <v>2013</v>
      </c>
      <c r="D13" s="2" t="s">
        <v>33</v>
      </c>
      <c r="E13" s="2" t="s">
        <v>34</v>
      </c>
      <c r="F13" s="2">
        <v>5672</v>
      </c>
      <c r="G13" s="2" t="s">
        <v>21</v>
      </c>
      <c r="H13" s="2" t="s">
        <v>18</v>
      </c>
      <c r="O13" s="2">
        <v>12</v>
      </c>
      <c r="P13" s="3" t="s">
        <v>345</v>
      </c>
      <c r="Q13" s="3" t="s">
        <v>341</v>
      </c>
      <c r="R13" s="2">
        <f>SUMIFS(K:K,B:B,"Tsunami",C:C,"Earthquake")</f>
        <v>199</v>
      </c>
    </row>
    <row r="14" spans="1:18" ht="30">
      <c r="A14" s="2">
        <v>2012</v>
      </c>
      <c r="D14" s="2" t="s">
        <v>24</v>
      </c>
      <c r="E14" s="2" t="s">
        <v>25</v>
      </c>
      <c r="F14" s="2">
        <v>1222</v>
      </c>
      <c r="G14" s="2" t="s">
        <v>26</v>
      </c>
      <c r="H14" s="2" t="s">
        <v>18</v>
      </c>
      <c r="M14" s="2">
        <v>1</v>
      </c>
    </row>
    <row r="15" spans="1:18" ht="30">
      <c r="A15" s="2">
        <v>2012</v>
      </c>
      <c r="D15" s="2" t="s">
        <v>24</v>
      </c>
      <c r="E15" s="2" t="s">
        <v>25</v>
      </c>
      <c r="F15" s="2">
        <v>1222</v>
      </c>
      <c r="G15" s="2" t="s">
        <v>26</v>
      </c>
      <c r="H15" s="2" t="s">
        <v>18</v>
      </c>
    </row>
    <row r="16" spans="1:18">
      <c r="A16" s="2">
        <v>2012</v>
      </c>
      <c r="D16" s="2" t="s">
        <v>36</v>
      </c>
      <c r="E16" s="2" t="s">
        <v>37</v>
      </c>
      <c r="F16" s="2">
        <v>3682</v>
      </c>
      <c r="G16" s="2" t="s">
        <v>26</v>
      </c>
      <c r="H16" s="2" t="s">
        <v>18</v>
      </c>
    </row>
    <row r="17" spans="1:13">
      <c r="A17" s="2">
        <v>2011</v>
      </c>
      <c r="D17" s="2" t="s">
        <v>41</v>
      </c>
      <c r="E17" s="2" t="s">
        <v>30</v>
      </c>
      <c r="F17" s="2">
        <v>1565</v>
      </c>
      <c r="G17" s="2" t="s">
        <v>21</v>
      </c>
      <c r="H17" s="2" t="s">
        <v>18</v>
      </c>
      <c r="I17" s="2">
        <v>2</v>
      </c>
      <c r="J17" s="2">
        <v>1</v>
      </c>
    </row>
    <row r="18" spans="1:13">
      <c r="A18" s="2">
        <v>2011</v>
      </c>
      <c r="D18" s="2" t="s">
        <v>40</v>
      </c>
      <c r="E18" s="2" t="s">
        <v>20</v>
      </c>
      <c r="F18" s="2">
        <v>1715</v>
      </c>
      <c r="G18" s="2" t="s">
        <v>21</v>
      </c>
      <c r="H18" s="2" t="s">
        <v>18</v>
      </c>
      <c r="I18" s="2">
        <v>3</v>
      </c>
      <c r="J18" s="2">
        <v>4</v>
      </c>
    </row>
    <row r="19" spans="1:13" ht="30">
      <c r="A19" s="2">
        <v>2011</v>
      </c>
      <c r="D19" s="2" t="s">
        <v>44</v>
      </c>
      <c r="E19" s="2" t="s">
        <v>20</v>
      </c>
      <c r="F19" s="2">
        <v>1784</v>
      </c>
      <c r="G19" s="2" t="s">
        <v>21</v>
      </c>
      <c r="H19" s="2" t="s">
        <v>18</v>
      </c>
    </row>
    <row r="20" spans="1:13" ht="30">
      <c r="A20" s="2">
        <v>2011</v>
      </c>
      <c r="D20" s="2" t="s">
        <v>49</v>
      </c>
      <c r="E20" s="2" t="s">
        <v>50</v>
      </c>
      <c r="F20" s="2">
        <v>1512</v>
      </c>
      <c r="G20" s="2" t="s">
        <v>51</v>
      </c>
      <c r="H20" s="2" t="s">
        <v>18</v>
      </c>
    </row>
    <row r="21" spans="1:13">
      <c r="A21" s="2">
        <v>2011</v>
      </c>
      <c r="D21" s="2" t="s">
        <v>43</v>
      </c>
      <c r="E21" s="2" t="s">
        <v>16</v>
      </c>
      <c r="F21" s="2">
        <v>1700</v>
      </c>
      <c r="G21" s="2" t="s">
        <v>26</v>
      </c>
      <c r="H21" s="2" t="s">
        <v>18</v>
      </c>
    </row>
    <row r="22" spans="1:13" ht="30">
      <c r="A22" s="2">
        <v>2011</v>
      </c>
      <c r="D22" s="2" t="s">
        <v>42</v>
      </c>
      <c r="E22" s="2" t="s">
        <v>20</v>
      </c>
      <c r="F22" s="2">
        <v>1580</v>
      </c>
      <c r="G22" s="2" t="s">
        <v>21</v>
      </c>
      <c r="H22" s="2" t="s">
        <v>18</v>
      </c>
      <c r="J22" s="2">
        <v>1</v>
      </c>
    </row>
    <row r="23" spans="1:13">
      <c r="A23" s="2">
        <v>2011</v>
      </c>
      <c r="D23" s="2" t="s">
        <v>32</v>
      </c>
      <c r="E23" s="2" t="s">
        <v>20</v>
      </c>
      <c r="F23" s="2">
        <v>2947</v>
      </c>
      <c r="G23" s="2" t="s">
        <v>21</v>
      </c>
      <c r="H23" s="2" t="s">
        <v>18</v>
      </c>
      <c r="J23" s="2">
        <v>1</v>
      </c>
      <c r="K23" s="2">
        <v>1</v>
      </c>
    </row>
    <row r="24" spans="1:13">
      <c r="A24" s="2">
        <v>2011</v>
      </c>
      <c r="D24" s="2" t="s">
        <v>38</v>
      </c>
      <c r="E24" s="2" t="s">
        <v>39</v>
      </c>
      <c r="F24" s="2">
        <v>2218</v>
      </c>
      <c r="G24" s="2" t="s">
        <v>21</v>
      </c>
      <c r="H24" s="2" t="s">
        <v>22</v>
      </c>
      <c r="I24" s="2">
        <v>3</v>
      </c>
      <c r="J24" s="2">
        <v>7</v>
      </c>
    </row>
    <row r="25" spans="1:13">
      <c r="A25" s="2">
        <v>2011</v>
      </c>
      <c r="D25" s="2" t="s">
        <v>47</v>
      </c>
      <c r="E25" s="2" t="s">
        <v>48</v>
      </c>
      <c r="F25" s="2">
        <v>2236</v>
      </c>
      <c r="G25" s="2" t="s">
        <v>21</v>
      </c>
      <c r="H25" s="2" t="s">
        <v>22</v>
      </c>
      <c r="I25" s="2">
        <v>4</v>
      </c>
    </row>
    <row r="26" spans="1:13" ht="30">
      <c r="A26" s="2">
        <v>2011</v>
      </c>
      <c r="D26" s="2" t="s">
        <v>45</v>
      </c>
      <c r="E26" s="2" t="s">
        <v>46</v>
      </c>
      <c r="F26" s="2">
        <v>5023</v>
      </c>
      <c r="G26" s="2" t="s">
        <v>21</v>
      </c>
      <c r="H26" s="2" t="s">
        <v>18</v>
      </c>
      <c r="I26" s="2">
        <v>4</v>
      </c>
    </row>
    <row r="27" spans="1:13" ht="30">
      <c r="A27" s="2">
        <v>2010</v>
      </c>
      <c r="D27" s="2" t="s">
        <v>52</v>
      </c>
      <c r="E27" s="2" t="s">
        <v>50</v>
      </c>
      <c r="F27" s="2">
        <v>1666</v>
      </c>
      <c r="G27" s="2" t="s">
        <v>21</v>
      </c>
      <c r="H27" s="2" t="s">
        <v>18</v>
      </c>
      <c r="I27" s="2">
        <v>2</v>
      </c>
      <c r="J27" s="2">
        <v>2</v>
      </c>
    </row>
    <row r="28" spans="1:13" ht="30">
      <c r="A28" s="2">
        <v>2010</v>
      </c>
      <c r="D28" s="2" t="s">
        <v>44</v>
      </c>
      <c r="E28" s="2" t="s">
        <v>20</v>
      </c>
      <c r="F28" s="2">
        <v>1784</v>
      </c>
      <c r="G28" s="2" t="s">
        <v>21</v>
      </c>
      <c r="H28" s="2" t="s">
        <v>18</v>
      </c>
      <c r="I28" s="2">
        <v>3</v>
      </c>
      <c r="J28" s="2">
        <v>4</v>
      </c>
      <c r="K28" s="2">
        <v>5</v>
      </c>
    </row>
    <row r="29" spans="1:13">
      <c r="A29" s="2">
        <v>2010</v>
      </c>
      <c r="D29" s="2" t="s">
        <v>32</v>
      </c>
      <c r="E29" s="2" t="s">
        <v>20</v>
      </c>
      <c r="F29" s="2">
        <v>2947</v>
      </c>
      <c r="G29" s="2" t="s">
        <v>21</v>
      </c>
      <c r="H29" s="2" t="s">
        <v>18</v>
      </c>
      <c r="J29" s="2">
        <v>324</v>
      </c>
      <c r="K29" s="2">
        <v>427</v>
      </c>
      <c r="L29" s="2">
        <v>600</v>
      </c>
    </row>
    <row r="30" spans="1:13" ht="30">
      <c r="A30" s="2">
        <v>2010</v>
      </c>
      <c r="D30" s="2" t="s">
        <v>53</v>
      </c>
      <c r="E30" s="2" t="s">
        <v>54</v>
      </c>
      <c r="F30" s="2">
        <v>2552</v>
      </c>
      <c r="G30" s="2" t="s">
        <v>17</v>
      </c>
      <c r="H30" s="2" t="s">
        <v>18</v>
      </c>
      <c r="I30" s="2">
        <v>1</v>
      </c>
      <c r="J30" s="2">
        <v>1</v>
      </c>
      <c r="M30" s="2">
        <v>3</v>
      </c>
    </row>
    <row r="31" spans="1:13" ht="30">
      <c r="A31" s="2">
        <v>2010</v>
      </c>
      <c r="B31" s="2" t="s">
        <v>55</v>
      </c>
      <c r="C31" s="2" t="s">
        <v>56</v>
      </c>
      <c r="D31" s="2" t="s">
        <v>57</v>
      </c>
      <c r="E31" s="2" t="s">
        <v>25</v>
      </c>
      <c r="F31" s="2">
        <v>538</v>
      </c>
      <c r="G31" s="2" t="s">
        <v>21</v>
      </c>
      <c r="H31" s="2" t="s">
        <v>22</v>
      </c>
    </row>
    <row r="32" spans="1:13">
      <c r="A32" s="2">
        <v>2010</v>
      </c>
      <c r="D32" s="2" t="s">
        <v>19</v>
      </c>
      <c r="E32" s="2" t="s">
        <v>20</v>
      </c>
      <c r="F32" s="2">
        <v>2460</v>
      </c>
      <c r="G32" s="2" t="s">
        <v>21</v>
      </c>
      <c r="H32" s="2" t="s">
        <v>22</v>
      </c>
      <c r="J32" s="2">
        <v>2</v>
      </c>
    </row>
    <row r="33" spans="1:13" ht="30">
      <c r="A33" s="2">
        <v>2010</v>
      </c>
      <c r="D33" s="2" t="s">
        <v>58</v>
      </c>
      <c r="E33" s="2" t="s">
        <v>20</v>
      </c>
      <c r="F33" s="2">
        <v>2329</v>
      </c>
      <c r="G33" s="2" t="s">
        <v>21</v>
      </c>
      <c r="H33" s="2" t="s">
        <v>18</v>
      </c>
    </row>
    <row r="34" spans="1:13" ht="30">
      <c r="A34" s="2">
        <v>2010</v>
      </c>
      <c r="D34" s="2" t="s">
        <v>45</v>
      </c>
      <c r="E34" s="2" t="s">
        <v>46</v>
      </c>
      <c r="F34" s="2">
        <v>5023</v>
      </c>
      <c r="G34" s="2" t="s">
        <v>21</v>
      </c>
      <c r="H34" s="2" t="s">
        <v>18</v>
      </c>
      <c r="I34" s="2">
        <v>3</v>
      </c>
    </row>
    <row r="35" spans="1:13" ht="30">
      <c r="A35" s="2">
        <v>2010</v>
      </c>
      <c r="D35" s="2" t="s">
        <v>45</v>
      </c>
      <c r="E35" s="2" t="s">
        <v>46</v>
      </c>
      <c r="F35" s="2">
        <v>5023</v>
      </c>
      <c r="G35" s="2" t="s">
        <v>21</v>
      </c>
      <c r="H35" s="2" t="s">
        <v>18</v>
      </c>
      <c r="I35" s="2">
        <v>3</v>
      </c>
    </row>
    <row r="36" spans="1:13" ht="30">
      <c r="A36" s="2">
        <v>2009</v>
      </c>
      <c r="D36" s="2" t="s">
        <v>24</v>
      </c>
      <c r="E36" s="2" t="s">
        <v>25</v>
      </c>
      <c r="F36" s="2">
        <v>1222</v>
      </c>
      <c r="G36" s="2" t="s">
        <v>26</v>
      </c>
      <c r="H36" s="2" t="s">
        <v>18</v>
      </c>
    </row>
    <row r="37" spans="1:13" ht="30">
      <c r="A37" s="2">
        <v>2009</v>
      </c>
      <c r="D37" s="2" t="s">
        <v>59</v>
      </c>
      <c r="E37" s="2" t="s">
        <v>25</v>
      </c>
      <c r="F37" s="2">
        <v>3108</v>
      </c>
      <c r="G37" s="2" t="s">
        <v>21</v>
      </c>
      <c r="H37" s="2" t="s">
        <v>18</v>
      </c>
    </row>
    <row r="38" spans="1:13">
      <c r="A38" s="2">
        <v>2008</v>
      </c>
      <c r="D38" s="2" t="s">
        <v>62</v>
      </c>
      <c r="E38" s="2" t="s">
        <v>48</v>
      </c>
      <c r="F38" s="2">
        <v>962</v>
      </c>
      <c r="G38" s="2" t="s">
        <v>63</v>
      </c>
      <c r="H38" s="2" t="s">
        <v>22</v>
      </c>
      <c r="J38" s="2">
        <v>1</v>
      </c>
    </row>
    <row r="39" spans="1:13">
      <c r="A39" s="2">
        <v>2008</v>
      </c>
      <c r="D39" s="2" t="s">
        <v>60</v>
      </c>
      <c r="E39" s="2" t="s">
        <v>61</v>
      </c>
      <c r="F39" s="2">
        <v>5365</v>
      </c>
      <c r="G39" s="2" t="s">
        <v>21</v>
      </c>
      <c r="H39" s="2" t="s">
        <v>18</v>
      </c>
      <c r="J39" s="2">
        <v>10</v>
      </c>
    </row>
    <row r="40" spans="1:13" ht="30">
      <c r="A40" s="2">
        <v>2008</v>
      </c>
      <c r="B40" s="2" t="s">
        <v>55</v>
      </c>
      <c r="D40" s="2" t="s">
        <v>64</v>
      </c>
      <c r="E40" s="2" t="s">
        <v>25</v>
      </c>
      <c r="F40" s="2">
        <v>314</v>
      </c>
      <c r="G40" s="2" t="s">
        <v>21</v>
      </c>
      <c r="H40" s="2" t="s">
        <v>18</v>
      </c>
      <c r="I40" s="2">
        <v>3</v>
      </c>
    </row>
    <row r="41" spans="1:13" ht="30">
      <c r="A41" s="2">
        <v>2008</v>
      </c>
      <c r="D41" s="2" t="s">
        <v>45</v>
      </c>
      <c r="E41" s="2" t="s">
        <v>46</v>
      </c>
      <c r="F41" s="2">
        <v>5023</v>
      </c>
      <c r="G41" s="2" t="s">
        <v>21</v>
      </c>
      <c r="H41" s="2" t="s">
        <v>18</v>
      </c>
      <c r="I41" s="2">
        <v>3</v>
      </c>
      <c r="J41" s="2">
        <v>2</v>
      </c>
      <c r="K41" s="2">
        <v>2</v>
      </c>
      <c r="M41" s="2">
        <v>2</v>
      </c>
    </row>
    <row r="42" spans="1:13">
      <c r="A42" s="2">
        <v>2007</v>
      </c>
      <c r="D42" s="2" t="s">
        <v>60</v>
      </c>
      <c r="E42" s="2" t="s">
        <v>61</v>
      </c>
      <c r="F42" s="2">
        <v>5365</v>
      </c>
      <c r="G42" s="2" t="s">
        <v>21</v>
      </c>
      <c r="H42" s="2" t="s">
        <v>18</v>
      </c>
    </row>
    <row r="43" spans="1:13" ht="30">
      <c r="A43" s="2">
        <v>2007</v>
      </c>
      <c r="D43" s="2" t="s">
        <v>65</v>
      </c>
      <c r="E43" s="2" t="s">
        <v>66</v>
      </c>
      <c r="F43" s="2">
        <v>244</v>
      </c>
      <c r="G43" s="2" t="s">
        <v>21</v>
      </c>
      <c r="H43" s="2" t="s">
        <v>18</v>
      </c>
      <c r="J43" s="2">
        <v>7</v>
      </c>
      <c r="K43" s="2">
        <v>1</v>
      </c>
    </row>
    <row r="44" spans="1:13">
      <c r="A44" s="2">
        <v>2006</v>
      </c>
      <c r="D44" s="2" t="s">
        <v>41</v>
      </c>
      <c r="E44" s="2" t="s">
        <v>30</v>
      </c>
      <c r="F44" s="2">
        <v>1565</v>
      </c>
      <c r="G44" s="2" t="s">
        <v>21</v>
      </c>
      <c r="H44" s="2" t="s">
        <v>18</v>
      </c>
      <c r="I44" s="2">
        <v>2</v>
      </c>
      <c r="J44" s="2">
        <v>1</v>
      </c>
    </row>
    <row r="45" spans="1:13">
      <c r="A45" s="2">
        <v>2006</v>
      </c>
      <c r="D45" s="2" t="s">
        <v>29</v>
      </c>
      <c r="E45" s="2" t="s">
        <v>30</v>
      </c>
      <c r="F45" s="2">
        <v>2462</v>
      </c>
      <c r="G45" s="2" t="s">
        <v>21</v>
      </c>
      <c r="H45" s="2" t="s">
        <v>18</v>
      </c>
      <c r="I45" s="2">
        <v>1</v>
      </c>
      <c r="J45" s="2">
        <v>1266</v>
      </c>
    </row>
    <row r="46" spans="1:13">
      <c r="A46" s="2">
        <v>2006</v>
      </c>
      <c r="D46" s="2" t="s">
        <v>32</v>
      </c>
      <c r="E46" s="2" t="s">
        <v>20</v>
      </c>
      <c r="F46" s="2">
        <v>2947</v>
      </c>
      <c r="G46" s="2" t="s">
        <v>21</v>
      </c>
      <c r="H46" s="2" t="s">
        <v>18</v>
      </c>
      <c r="I46" s="2">
        <v>1</v>
      </c>
      <c r="J46" s="2">
        <v>2</v>
      </c>
    </row>
    <row r="47" spans="1:13" ht="30">
      <c r="A47" s="2">
        <v>2006</v>
      </c>
      <c r="D47" s="2" t="s">
        <v>67</v>
      </c>
      <c r="E47" s="2" t="s">
        <v>68</v>
      </c>
      <c r="F47" s="2">
        <v>516</v>
      </c>
      <c r="G47" s="2" t="s">
        <v>21</v>
      </c>
      <c r="H47" s="2" t="s">
        <v>18</v>
      </c>
      <c r="J47" s="2">
        <v>1</v>
      </c>
    </row>
    <row r="48" spans="1:13" ht="30">
      <c r="A48" s="2">
        <v>2006</v>
      </c>
      <c r="B48" s="2" t="s">
        <v>55</v>
      </c>
      <c r="D48" s="2" t="s">
        <v>69</v>
      </c>
      <c r="E48" s="2" t="s">
        <v>70</v>
      </c>
      <c r="F48" s="2">
        <v>915</v>
      </c>
      <c r="G48" s="2" t="s">
        <v>21</v>
      </c>
      <c r="H48" s="2" t="s">
        <v>18</v>
      </c>
      <c r="I48" s="2">
        <v>2</v>
      </c>
    </row>
    <row r="49" spans="1:11" ht="30">
      <c r="A49" s="2">
        <v>2006</v>
      </c>
      <c r="D49" s="2" t="s">
        <v>45</v>
      </c>
      <c r="E49" s="2" t="s">
        <v>46</v>
      </c>
      <c r="F49" s="2">
        <v>5023</v>
      </c>
      <c r="G49" s="2" t="s">
        <v>21</v>
      </c>
      <c r="H49" s="2" t="s">
        <v>18</v>
      </c>
      <c r="I49" s="2">
        <v>3</v>
      </c>
      <c r="J49" s="2">
        <v>5</v>
      </c>
      <c r="K49" s="2">
        <v>13</v>
      </c>
    </row>
    <row r="50" spans="1:11" ht="30">
      <c r="A50" s="2">
        <v>2006</v>
      </c>
      <c r="D50" s="2" t="s">
        <v>45</v>
      </c>
      <c r="E50" s="2" t="s">
        <v>46</v>
      </c>
      <c r="F50" s="2">
        <v>5023</v>
      </c>
      <c r="G50" s="2" t="s">
        <v>21</v>
      </c>
      <c r="H50" s="2" t="s">
        <v>18</v>
      </c>
      <c r="I50" s="2">
        <v>3</v>
      </c>
      <c r="J50" s="2">
        <v>1</v>
      </c>
    </row>
    <row r="51" spans="1:11">
      <c r="A51" s="2">
        <v>2005</v>
      </c>
      <c r="D51" s="2" t="s">
        <v>71</v>
      </c>
      <c r="E51" s="2" t="s">
        <v>72</v>
      </c>
      <c r="F51" s="2">
        <v>2361</v>
      </c>
      <c r="G51" s="2" t="s">
        <v>26</v>
      </c>
      <c r="H51" s="2" t="s">
        <v>18</v>
      </c>
    </row>
    <row r="52" spans="1:11" ht="30">
      <c r="A52" s="2">
        <v>2004</v>
      </c>
      <c r="D52" s="2" t="s">
        <v>58</v>
      </c>
      <c r="E52" s="2" t="s">
        <v>20</v>
      </c>
      <c r="F52" s="2">
        <v>2329</v>
      </c>
      <c r="G52" s="2" t="s">
        <v>21</v>
      </c>
      <c r="H52" s="2" t="s">
        <v>18</v>
      </c>
      <c r="I52" s="2">
        <v>2</v>
      </c>
      <c r="J52" s="2">
        <v>2</v>
      </c>
      <c r="K52" s="2">
        <v>5</v>
      </c>
    </row>
    <row r="53" spans="1:11" ht="30">
      <c r="A53" s="2">
        <v>2003</v>
      </c>
      <c r="B53" s="2" t="s">
        <v>55</v>
      </c>
      <c r="D53" s="2" t="s">
        <v>69</v>
      </c>
      <c r="E53" s="2" t="s">
        <v>70</v>
      </c>
      <c r="F53" s="2">
        <v>915</v>
      </c>
      <c r="G53" s="2" t="s">
        <v>21</v>
      </c>
      <c r="H53" s="2" t="s">
        <v>18</v>
      </c>
      <c r="I53" s="2">
        <v>3</v>
      </c>
    </row>
    <row r="54" spans="1:11">
      <c r="A54" s="2">
        <v>2002</v>
      </c>
      <c r="C54" s="2" t="s">
        <v>56</v>
      </c>
      <c r="D54" s="2" t="s">
        <v>75</v>
      </c>
      <c r="E54" s="2" t="s">
        <v>76</v>
      </c>
      <c r="F54" s="2">
        <v>3350</v>
      </c>
      <c r="G54" s="2" t="s">
        <v>21</v>
      </c>
      <c r="H54" s="2" t="s">
        <v>18</v>
      </c>
      <c r="I54" s="2">
        <v>3</v>
      </c>
      <c r="K54" s="2">
        <v>32</v>
      </c>
    </row>
    <row r="55" spans="1:11" ht="30">
      <c r="A55" s="2">
        <v>2002</v>
      </c>
      <c r="D55" s="2" t="s">
        <v>44</v>
      </c>
      <c r="E55" s="2" t="s">
        <v>20</v>
      </c>
      <c r="F55" s="2">
        <v>1784</v>
      </c>
      <c r="G55" s="2" t="s">
        <v>21</v>
      </c>
      <c r="H55" s="2" t="s">
        <v>18</v>
      </c>
      <c r="I55" s="2">
        <v>3</v>
      </c>
    </row>
    <row r="56" spans="1:11">
      <c r="A56" s="2">
        <v>2002</v>
      </c>
      <c r="D56" s="2" t="s">
        <v>73</v>
      </c>
      <c r="E56" s="2" t="s">
        <v>74</v>
      </c>
      <c r="F56" s="2">
        <v>3470</v>
      </c>
      <c r="G56" s="2" t="s">
        <v>21</v>
      </c>
      <c r="H56" s="2" t="s">
        <v>18</v>
      </c>
      <c r="I56" s="2">
        <v>1</v>
      </c>
      <c r="J56" s="2">
        <v>100</v>
      </c>
      <c r="K56" s="2">
        <v>400</v>
      </c>
    </row>
    <row r="57" spans="1:11">
      <c r="A57" s="2">
        <v>2002</v>
      </c>
      <c r="B57" s="2" t="s">
        <v>55</v>
      </c>
      <c r="D57" s="2" t="s">
        <v>77</v>
      </c>
      <c r="E57" s="2" t="s">
        <v>76</v>
      </c>
      <c r="F57" s="2">
        <v>926</v>
      </c>
      <c r="G57" s="2" t="s">
        <v>21</v>
      </c>
      <c r="H57" s="2" t="s">
        <v>18</v>
      </c>
    </row>
    <row r="58" spans="1:11">
      <c r="A58" s="2">
        <v>2001</v>
      </c>
      <c r="D58" s="2" t="s">
        <v>75</v>
      </c>
      <c r="E58" s="2" t="s">
        <v>76</v>
      </c>
      <c r="F58" s="2">
        <v>3350</v>
      </c>
      <c r="G58" s="2" t="s">
        <v>21</v>
      </c>
      <c r="H58" s="2" t="s">
        <v>18</v>
      </c>
      <c r="I58" s="2">
        <v>3</v>
      </c>
      <c r="J58" s="2">
        <v>1</v>
      </c>
    </row>
    <row r="59" spans="1:11">
      <c r="A59" s="2">
        <v>2001</v>
      </c>
      <c r="D59" s="2" t="s">
        <v>75</v>
      </c>
      <c r="E59" s="2" t="s">
        <v>76</v>
      </c>
      <c r="F59" s="2">
        <v>3350</v>
      </c>
      <c r="G59" s="2" t="s">
        <v>21</v>
      </c>
      <c r="H59" s="2" t="s">
        <v>18</v>
      </c>
      <c r="I59" s="2">
        <v>2</v>
      </c>
    </row>
    <row r="60" spans="1:11" ht="30">
      <c r="A60" s="2">
        <v>2000</v>
      </c>
      <c r="D60" s="2" t="s">
        <v>24</v>
      </c>
      <c r="E60" s="2" t="s">
        <v>25</v>
      </c>
      <c r="F60" s="2">
        <v>1222</v>
      </c>
      <c r="G60" s="2" t="s">
        <v>26</v>
      </c>
      <c r="H60" s="2" t="s">
        <v>18</v>
      </c>
      <c r="J60" s="2">
        <v>2</v>
      </c>
    </row>
    <row r="61" spans="1:11" ht="30">
      <c r="A61" s="2">
        <v>2000</v>
      </c>
      <c r="B61" s="2" t="s">
        <v>55</v>
      </c>
      <c r="C61" s="2" t="s">
        <v>56</v>
      </c>
      <c r="D61" s="2" t="s">
        <v>78</v>
      </c>
      <c r="E61" s="2" t="s">
        <v>16</v>
      </c>
      <c r="F61" s="2">
        <v>815</v>
      </c>
      <c r="G61" s="2" t="s">
        <v>21</v>
      </c>
      <c r="H61" s="2" t="s">
        <v>18</v>
      </c>
      <c r="I61" s="2">
        <v>2</v>
      </c>
    </row>
    <row r="62" spans="1:11">
      <c r="A62" s="2">
        <v>1999</v>
      </c>
      <c r="D62" s="2" t="s">
        <v>79</v>
      </c>
      <c r="E62" s="2" t="s">
        <v>54</v>
      </c>
      <c r="F62" s="2">
        <v>3763</v>
      </c>
      <c r="G62" s="2" t="s">
        <v>21</v>
      </c>
      <c r="H62" s="2" t="s">
        <v>18</v>
      </c>
      <c r="I62" s="2">
        <v>2</v>
      </c>
    </row>
    <row r="63" spans="1:11">
      <c r="A63" s="2">
        <v>1999</v>
      </c>
      <c r="D63" s="2" t="s">
        <v>80</v>
      </c>
      <c r="E63" s="2" t="s">
        <v>37</v>
      </c>
      <c r="F63" s="2">
        <v>3283</v>
      </c>
      <c r="G63" s="2" t="s">
        <v>21</v>
      </c>
      <c r="H63" s="2" t="s">
        <v>18</v>
      </c>
      <c r="I63" s="2">
        <v>4</v>
      </c>
    </row>
    <row r="64" spans="1:11" ht="30">
      <c r="A64" s="2">
        <v>1999</v>
      </c>
      <c r="B64" s="2" t="s">
        <v>55</v>
      </c>
      <c r="D64" s="2" t="s">
        <v>69</v>
      </c>
      <c r="E64" s="2" t="s">
        <v>70</v>
      </c>
      <c r="F64" s="2">
        <v>915</v>
      </c>
      <c r="G64" s="2" t="s">
        <v>21</v>
      </c>
      <c r="H64" s="2" t="s">
        <v>18</v>
      </c>
      <c r="I64" s="2">
        <v>3</v>
      </c>
    </row>
    <row r="65" spans="1:13" ht="30">
      <c r="A65" s="2">
        <v>1998</v>
      </c>
      <c r="D65" s="2" t="s">
        <v>24</v>
      </c>
      <c r="E65" s="2" t="s">
        <v>25</v>
      </c>
      <c r="F65" s="2">
        <v>1222</v>
      </c>
      <c r="G65" s="2" t="s">
        <v>26</v>
      </c>
      <c r="H65" s="2" t="s">
        <v>18</v>
      </c>
      <c r="J65" s="2">
        <v>1</v>
      </c>
    </row>
    <row r="66" spans="1:13" ht="30">
      <c r="A66" s="2">
        <v>1997</v>
      </c>
      <c r="D66" s="2" t="s">
        <v>44</v>
      </c>
      <c r="E66" s="2" t="s">
        <v>20</v>
      </c>
      <c r="F66" s="2">
        <v>1784</v>
      </c>
      <c r="G66" s="2" t="s">
        <v>21</v>
      </c>
      <c r="H66" s="2" t="s">
        <v>18</v>
      </c>
      <c r="I66" s="2">
        <v>1</v>
      </c>
      <c r="J66" s="2">
        <v>3</v>
      </c>
    </row>
    <row r="67" spans="1:13" ht="30">
      <c r="A67" s="2">
        <v>1997</v>
      </c>
      <c r="D67" s="2" t="s">
        <v>69</v>
      </c>
      <c r="E67" s="2" t="s">
        <v>70</v>
      </c>
      <c r="F67" s="2">
        <v>915</v>
      </c>
      <c r="G67" s="2" t="s">
        <v>21</v>
      </c>
      <c r="H67" s="2" t="s">
        <v>18</v>
      </c>
      <c r="I67" s="2">
        <v>3</v>
      </c>
      <c r="J67" s="2">
        <v>22</v>
      </c>
    </row>
    <row r="68" spans="1:13" ht="30">
      <c r="A68" s="2">
        <v>1997</v>
      </c>
      <c r="D68" s="2" t="s">
        <v>69</v>
      </c>
      <c r="E68" s="2" t="s">
        <v>70</v>
      </c>
      <c r="F68" s="2">
        <v>915</v>
      </c>
      <c r="G68" s="2" t="s">
        <v>21</v>
      </c>
      <c r="H68" s="2" t="s">
        <v>18</v>
      </c>
      <c r="I68" s="2">
        <v>3</v>
      </c>
      <c r="J68" s="2">
        <v>2</v>
      </c>
    </row>
    <row r="69" spans="1:13" ht="30">
      <c r="A69" s="2">
        <v>1997</v>
      </c>
      <c r="B69" s="2" t="s">
        <v>55</v>
      </c>
      <c r="D69" s="2" t="s">
        <v>69</v>
      </c>
      <c r="E69" s="2" t="s">
        <v>70</v>
      </c>
      <c r="F69" s="2">
        <v>915</v>
      </c>
      <c r="G69" s="2" t="s">
        <v>21</v>
      </c>
      <c r="H69" s="2" t="s">
        <v>18</v>
      </c>
    </row>
    <row r="70" spans="1:13">
      <c r="A70" s="2">
        <v>1996</v>
      </c>
      <c r="D70" s="2" t="s">
        <v>85</v>
      </c>
      <c r="E70" s="2" t="s">
        <v>50</v>
      </c>
      <c r="F70" s="2">
        <v>1725</v>
      </c>
      <c r="G70" s="2" t="s">
        <v>63</v>
      </c>
      <c r="H70" s="2" t="s">
        <v>18</v>
      </c>
      <c r="I70" s="2">
        <v>3</v>
      </c>
    </row>
    <row r="71" spans="1:13">
      <c r="A71" s="2">
        <v>1996</v>
      </c>
      <c r="B71" s="2" t="s">
        <v>55</v>
      </c>
      <c r="D71" s="2" t="s">
        <v>84</v>
      </c>
      <c r="E71" s="2" t="s">
        <v>37</v>
      </c>
      <c r="F71" s="2">
        <v>1536</v>
      </c>
      <c r="G71" s="2" t="s">
        <v>21</v>
      </c>
      <c r="H71" s="2" t="s">
        <v>18</v>
      </c>
      <c r="I71" s="2">
        <v>2</v>
      </c>
    </row>
    <row r="72" spans="1:13" ht="30">
      <c r="A72" s="2">
        <v>1996</v>
      </c>
      <c r="D72" s="2" t="s">
        <v>81</v>
      </c>
      <c r="E72" s="2" t="s">
        <v>82</v>
      </c>
      <c r="F72" s="2">
        <v>5426</v>
      </c>
      <c r="G72" s="2" t="s">
        <v>21</v>
      </c>
      <c r="H72" s="2" t="s">
        <v>18</v>
      </c>
      <c r="I72" s="2">
        <v>3</v>
      </c>
      <c r="J72" s="2">
        <v>5</v>
      </c>
    </row>
    <row r="73" spans="1:13">
      <c r="A73" s="2">
        <v>1996</v>
      </c>
      <c r="D73" s="2" t="s">
        <v>83</v>
      </c>
      <c r="E73" s="2" t="s">
        <v>20</v>
      </c>
      <c r="F73" s="2">
        <v>3676</v>
      </c>
      <c r="G73" s="2" t="s">
        <v>21</v>
      </c>
      <c r="H73" s="2" t="s">
        <v>18</v>
      </c>
      <c r="I73" s="2">
        <v>2</v>
      </c>
      <c r="J73" s="2">
        <v>1</v>
      </c>
    </row>
    <row r="74" spans="1:13">
      <c r="A74" s="2">
        <v>1995</v>
      </c>
      <c r="D74" s="2" t="s">
        <v>27</v>
      </c>
      <c r="E74" s="2" t="s">
        <v>28</v>
      </c>
      <c r="F74" s="2">
        <v>2829</v>
      </c>
      <c r="G74" s="2" t="s">
        <v>21</v>
      </c>
      <c r="H74" s="2" t="s">
        <v>18</v>
      </c>
      <c r="I74" s="2">
        <v>2</v>
      </c>
      <c r="K74" s="2">
        <v>20</v>
      </c>
      <c r="M74" s="2">
        <v>10</v>
      </c>
    </row>
    <row r="75" spans="1:13" ht="30">
      <c r="A75" s="2">
        <v>1994</v>
      </c>
      <c r="D75" s="2" t="s">
        <v>91</v>
      </c>
      <c r="E75" s="2" t="s">
        <v>20</v>
      </c>
      <c r="F75" s="2">
        <v>2891</v>
      </c>
      <c r="G75" s="2" t="s">
        <v>17</v>
      </c>
      <c r="H75" s="2" t="s">
        <v>18</v>
      </c>
      <c r="I75" s="2">
        <v>2</v>
      </c>
      <c r="J75" s="2">
        <v>1</v>
      </c>
      <c r="K75" s="2">
        <v>5</v>
      </c>
    </row>
    <row r="76" spans="1:13">
      <c r="A76" s="2">
        <v>1994</v>
      </c>
      <c r="D76" s="2" t="s">
        <v>32</v>
      </c>
      <c r="E76" s="2" t="s">
        <v>20</v>
      </c>
      <c r="F76" s="2">
        <v>2947</v>
      </c>
      <c r="G76" s="2" t="s">
        <v>21</v>
      </c>
      <c r="H76" s="2" t="s">
        <v>18</v>
      </c>
      <c r="I76" s="2">
        <v>3</v>
      </c>
      <c r="J76" s="2">
        <v>60</v>
      </c>
    </row>
    <row r="77" spans="1:13" ht="30">
      <c r="A77" s="2">
        <v>1994</v>
      </c>
      <c r="B77" s="2" t="s">
        <v>55</v>
      </c>
      <c r="D77" s="2" t="s">
        <v>86</v>
      </c>
      <c r="E77" s="2" t="s">
        <v>87</v>
      </c>
      <c r="F77" s="2">
        <v>688</v>
      </c>
      <c r="G77" s="2" t="s">
        <v>88</v>
      </c>
      <c r="H77" s="2" t="s">
        <v>18</v>
      </c>
      <c r="I77" s="2">
        <v>3</v>
      </c>
      <c r="J77" s="2">
        <v>4</v>
      </c>
      <c r="L77" s="2">
        <v>35</v>
      </c>
    </row>
    <row r="78" spans="1:13">
      <c r="A78" s="2">
        <v>1994</v>
      </c>
      <c r="D78" s="2" t="s">
        <v>89</v>
      </c>
      <c r="E78" s="2" t="s">
        <v>90</v>
      </c>
      <c r="F78" s="2">
        <v>361</v>
      </c>
      <c r="G78" s="2" t="s">
        <v>21</v>
      </c>
      <c r="H78" s="2" t="s">
        <v>18</v>
      </c>
      <c r="I78" s="2">
        <v>3</v>
      </c>
      <c r="J78" s="2">
        <v>3</v>
      </c>
    </row>
    <row r="79" spans="1:13" ht="30">
      <c r="A79" s="2">
        <v>1993</v>
      </c>
      <c r="D79" s="2" t="s">
        <v>92</v>
      </c>
      <c r="E79" s="2" t="s">
        <v>61</v>
      </c>
      <c r="F79" s="2">
        <v>4276</v>
      </c>
      <c r="G79" s="2" t="s">
        <v>17</v>
      </c>
      <c r="H79" s="2" t="s">
        <v>18</v>
      </c>
      <c r="I79" s="2">
        <v>2</v>
      </c>
      <c r="J79" s="2">
        <v>9</v>
      </c>
    </row>
    <row r="80" spans="1:13" ht="30">
      <c r="A80" s="2">
        <v>1993</v>
      </c>
      <c r="D80" s="2" t="s">
        <v>24</v>
      </c>
      <c r="E80" s="2" t="s">
        <v>25</v>
      </c>
      <c r="F80" s="2">
        <v>1222</v>
      </c>
      <c r="G80" s="2" t="s">
        <v>26</v>
      </c>
      <c r="H80" s="2" t="s">
        <v>18</v>
      </c>
      <c r="I80" s="2">
        <v>0</v>
      </c>
      <c r="J80" s="2">
        <v>1</v>
      </c>
      <c r="K80" s="2">
        <v>22</v>
      </c>
    </row>
    <row r="81" spans="1:12">
      <c r="A81" s="2">
        <v>1993</v>
      </c>
      <c r="D81" s="2" t="s">
        <v>93</v>
      </c>
      <c r="E81" s="2" t="s">
        <v>20</v>
      </c>
      <c r="F81" s="2">
        <v>813</v>
      </c>
      <c r="G81" s="2" t="s">
        <v>63</v>
      </c>
      <c r="H81" s="2" t="s">
        <v>18</v>
      </c>
      <c r="I81" s="2">
        <v>1</v>
      </c>
      <c r="J81" s="2">
        <v>1</v>
      </c>
      <c r="K81" s="2">
        <v>5</v>
      </c>
    </row>
    <row r="82" spans="1:12">
      <c r="A82" s="2">
        <v>1993</v>
      </c>
      <c r="D82" s="2" t="s">
        <v>29</v>
      </c>
      <c r="E82" s="2" t="s">
        <v>30</v>
      </c>
      <c r="F82" s="2">
        <v>2462</v>
      </c>
      <c r="G82" s="2" t="s">
        <v>21</v>
      </c>
      <c r="H82" s="2" t="s">
        <v>18</v>
      </c>
      <c r="I82" s="2">
        <v>2</v>
      </c>
      <c r="J82" s="2">
        <v>75</v>
      </c>
    </row>
    <row r="83" spans="1:12" ht="30">
      <c r="A83" s="2">
        <v>1993</v>
      </c>
      <c r="D83" s="2" t="s">
        <v>94</v>
      </c>
      <c r="E83" s="2" t="s">
        <v>16</v>
      </c>
      <c r="F83" s="2">
        <v>1500</v>
      </c>
      <c r="G83" s="2" t="s">
        <v>17</v>
      </c>
      <c r="H83" s="2" t="s">
        <v>18</v>
      </c>
      <c r="I83" s="2">
        <v>1</v>
      </c>
      <c r="J83" s="2">
        <v>1</v>
      </c>
    </row>
    <row r="84" spans="1:12" ht="30">
      <c r="A84" s="2">
        <v>1992</v>
      </c>
      <c r="D84" s="2" t="s">
        <v>44</v>
      </c>
      <c r="E84" s="2" t="s">
        <v>20</v>
      </c>
      <c r="F84" s="2">
        <v>1784</v>
      </c>
      <c r="G84" s="2" t="s">
        <v>21</v>
      </c>
      <c r="H84" s="2" t="s">
        <v>18</v>
      </c>
      <c r="I84" s="2">
        <v>1</v>
      </c>
      <c r="J84" s="2">
        <v>6</v>
      </c>
    </row>
    <row r="85" spans="1:12" ht="30">
      <c r="A85" s="2">
        <v>1992</v>
      </c>
      <c r="D85" s="2" t="s">
        <v>96</v>
      </c>
      <c r="E85" s="2" t="s">
        <v>97</v>
      </c>
      <c r="F85" s="2">
        <v>728</v>
      </c>
      <c r="G85" s="2" t="s">
        <v>98</v>
      </c>
      <c r="H85" s="2" t="s">
        <v>18</v>
      </c>
      <c r="I85" s="2">
        <v>3</v>
      </c>
      <c r="J85" s="2">
        <v>2</v>
      </c>
    </row>
    <row r="86" spans="1:12">
      <c r="A86" s="2">
        <v>1992</v>
      </c>
      <c r="D86" s="2" t="s">
        <v>95</v>
      </c>
      <c r="E86" s="2" t="s">
        <v>30</v>
      </c>
      <c r="F86" s="2">
        <v>1486</v>
      </c>
      <c r="G86" s="2" t="s">
        <v>21</v>
      </c>
      <c r="H86" s="2" t="s">
        <v>18</v>
      </c>
      <c r="I86" s="2">
        <v>1</v>
      </c>
      <c r="J86" s="2">
        <v>6</v>
      </c>
    </row>
    <row r="87" spans="1:12" ht="30">
      <c r="A87" s="2">
        <v>1992</v>
      </c>
      <c r="D87" s="2" t="s">
        <v>99</v>
      </c>
      <c r="E87" s="2" t="s">
        <v>25</v>
      </c>
      <c r="F87" s="2">
        <v>3374</v>
      </c>
      <c r="G87" s="2" t="s">
        <v>21</v>
      </c>
      <c r="H87" s="2" t="s">
        <v>18</v>
      </c>
      <c r="I87" s="2">
        <v>3</v>
      </c>
      <c r="L87" s="2">
        <v>2</v>
      </c>
    </row>
    <row r="88" spans="1:12">
      <c r="A88" s="2">
        <v>1991</v>
      </c>
      <c r="D88" s="2" t="s">
        <v>75</v>
      </c>
      <c r="E88" s="2" t="s">
        <v>76</v>
      </c>
      <c r="F88" s="2">
        <v>3350</v>
      </c>
      <c r="G88" s="2" t="s">
        <v>21</v>
      </c>
      <c r="H88" s="2" t="s">
        <v>18</v>
      </c>
      <c r="I88" s="2">
        <v>2</v>
      </c>
      <c r="L88" s="2">
        <v>2.5</v>
      </c>
    </row>
    <row r="89" spans="1:12" ht="30">
      <c r="A89" s="2">
        <v>1991</v>
      </c>
      <c r="D89" s="2" t="s">
        <v>100</v>
      </c>
      <c r="E89" s="2" t="s">
        <v>48</v>
      </c>
      <c r="F89" s="2">
        <v>1905</v>
      </c>
      <c r="G89" s="2" t="s">
        <v>21</v>
      </c>
      <c r="H89" s="2" t="s">
        <v>18</v>
      </c>
      <c r="I89" s="2">
        <v>5</v>
      </c>
    </row>
    <row r="90" spans="1:12">
      <c r="A90" s="2">
        <v>1991</v>
      </c>
      <c r="D90" s="2" t="s">
        <v>71</v>
      </c>
      <c r="E90" s="2" t="s">
        <v>72</v>
      </c>
      <c r="F90" s="2">
        <v>2361</v>
      </c>
      <c r="G90" s="2" t="s">
        <v>26</v>
      </c>
      <c r="H90" s="2" t="s">
        <v>18</v>
      </c>
      <c r="I90" s="2">
        <v>2</v>
      </c>
    </row>
    <row r="91" spans="1:12" ht="30">
      <c r="A91" s="2">
        <v>1991</v>
      </c>
      <c r="D91" s="2" t="s">
        <v>42</v>
      </c>
      <c r="E91" s="2" t="s">
        <v>20</v>
      </c>
      <c r="F91" s="2">
        <v>1580</v>
      </c>
      <c r="G91" s="2" t="s">
        <v>21</v>
      </c>
      <c r="H91" s="2" t="s">
        <v>18</v>
      </c>
      <c r="I91" s="2">
        <v>1</v>
      </c>
      <c r="J91" s="2">
        <v>1</v>
      </c>
    </row>
    <row r="92" spans="1:12">
      <c r="A92" s="2">
        <v>1991</v>
      </c>
      <c r="C92" s="2" t="s">
        <v>56</v>
      </c>
      <c r="D92" s="2" t="s">
        <v>95</v>
      </c>
      <c r="E92" s="2" t="s">
        <v>30</v>
      </c>
      <c r="F92" s="2">
        <v>1486</v>
      </c>
      <c r="G92" s="2" t="s">
        <v>21</v>
      </c>
      <c r="H92" s="2" t="s">
        <v>18</v>
      </c>
      <c r="I92" s="2">
        <v>6</v>
      </c>
      <c r="J92" s="2">
        <v>450</v>
      </c>
      <c r="K92" s="2">
        <v>4</v>
      </c>
    </row>
    <row r="93" spans="1:12">
      <c r="A93" s="2">
        <v>1990</v>
      </c>
      <c r="D93" s="2" t="s">
        <v>23</v>
      </c>
      <c r="E93" s="2" t="s">
        <v>20</v>
      </c>
      <c r="F93" s="2">
        <v>1731</v>
      </c>
      <c r="G93" s="2" t="s">
        <v>21</v>
      </c>
      <c r="H93" s="2" t="s">
        <v>18</v>
      </c>
      <c r="I93" s="2">
        <v>4</v>
      </c>
      <c r="J93" s="2">
        <v>32</v>
      </c>
    </row>
    <row r="94" spans="1:12">
      <c r="A94" s="2">
        <v>1990</v>
      </c>
      <c r="D94" s="2" t="s">
        <v>102</v>
      </c>
      <c r="E94" s="2" t="s">
        <v>34</v>
      </c>
      <c r="F94" s="2">
        <v>5967</v>
      </c>
      <c r="G94" s="2" t="s">
        <v>21</v>
      </c>
      <c r="H94" s="2" t="s">
        <v>18</v>
      </c>
      <c r="I94" s="2">
        <v>3</v>
      </c>
    </row>
    <row r="95" spans="1:12">
      <c r="A95" s="2">
        <v>1990</v>
      </c>
      <c r="D95" s="2" t="s">
        <v>101</v>
      </c>
      <c r="E95" s="2" t="s">
        <v>54</v>
      </c>
      <c r="F95" s="2">
        <v>3772</v>
      </c>
      <c r="G95" s="2" t="s">
        <v>21</v>
      </c>
      <c r="H95" s="2" t="s">
        <v>18</v>
      </c>
      <c r="I95" s="2">
        <v>3</v>
      </c>
      <c r="J95" s="2">
        <v>4</v>
      </c>
    </row>
    <row r="96" spans="1:12">
      <c r="A96" s="2">
        <v>1990</v>
      </c>
      <c r="D96" s="2" t="s">
        <v>80</v>
      </c>
      <c r="E96" s="2" t="s">
        <v>37</v>
      </c>
      <c r="F96" s="2">
        <v>3283</v>
      </c>
      <c r="G96" s="2" t="s">
        <v>21</v>
      </c>
      <c r="H96" s="2" t="s">
        <v>18</v>
      </c>
      <c r="I96" s="2">
        <v>3</v>
      </c>
    </row>
    <row r="97" spans="1:13" ht="30">
      <c r="A97" s="2">
        <v>1990</v>
      </c>
      <c r="D97" s="2" t="s">
        <v>94</v>
      </c>
      <c r="E97" s="2" t="s">
        <v>16</v>
      </c>
      <c r="F97" s="2">
        <v>1500</v>
      </c>
      <c r="G97" s="2" t="s">
        <v>17</v>
      </c>
      <c r="H97" s="2" t="s">
        <v>18</v>
      </c>
      <c r="I97" s="2">
        <v>1</v>
      </c>
      <c r="J97" s="2">
        <v>43</v>
      </c>
    </row>
    <row r="98" spans="1:13">
      <c r="A98" s="2">
        <v>1988</v>
      </c>
      <c r="D98" s="2" t="s">
        <v>105</v>
      </c>
      <c r="E98" s="2" t="s">
        <v>106</v>
      </c>
      <c r="F98" s="2">
        <v>1657</v>
      </c>
      <c r="G98" s="2" t="s">
        <v>21</v>
      </c>
      <c r="H98" s="2" t="s">
        <v>18</v>
      </c>
      <c r="I98" s="2">
        <v>3</v>
      </c>
      <c r="J98" s="2">
        <v>1</v>
      </c>
    </row>
    <row r="99" spans="1:13" ht="30">
      <c r="A99" s="2">
        <v>1988</v>
      </c>
      <c r="D99" s="2" t="s">
        <v>103</v>
      </c>
      <c r="E99" s="2" t="s">
        <v>104</v>
      </c>
      <c r="F99" s="2">
        <v>640</v>
      </c>
      <c r="G99" s="2" t="s">
        <v>63</v>
      </c>
      <c r="H99" s="2" t="s">
        <v>18</v>
      </c>
      <c r="I99" s="2">
        <v>3</v>
      </c>
      <c r="J99" s="2">
        <v>4</v>
      </c>
    </row>
    <row r="100" spans="1:13">
      <c r="A100" s="2">
        <v>1988</v>
      </c>
      <c r="D100" s="2" t="s">
        <v>107</v>
      </c>
      <c r="E100" s="2" t="s">
        <v>48</v>
      </c>
      <c r="F100" s="2">
        <v>2865</v>
      </c>
      <c r="G100" s="2" t="s">
        <v>21</v>
      </c>
      <c r="H100" s="2" t="s">
        <v>18</v>
      </c>
      <c r="I100" s="2">
        <v>3</v>
      </c>
      <c r="J100" s="2">
        <v>1</v>
      </c>
    </row>
    <row r="101" spans="1:13">
      <c r="A101" s="2">
        <v>1987</v>
      </c>
      <c r="D101" s="2" t="s">
        <v>75</v>
      </c>
      <c r="E101" s="2" t="s">
        <v>76</v>
      </c>
      <c r="F101" s="2">
        <v>3350</v>
      </c>
      <c r="G101" s="2" t="s">
        <v>21</v>
      </c>
      <c r="H101" s="2" t="s">
        <v>18</v>
      </c>
      <c r="I101" s="2">
        <v>2</v>
      </c>
      <c r="J101" s="2">
        <v>2</v>
      </c>
      <c r="K101" s="2">
        <v>7</v>
      </c>
    </row>
    <row r="102" spans="1:13" ht="30">
      <c r="A102" s="2">
        <v>1987</v>
      </c>
      <c r="D102" s="2" t="s">
        <v>53</v>
      </c>
      <c r="E102" s="2" t="s">
        <v>54</v>
      </c>
      <c r="F102" s="2">
        <v>2552</v>
      </c>
      <c r="G102" s="2" t="s">
        <v>17</v>
      </c>
      <c r="H102" s="2" t="s">
        <v>18</v>
      </c>
      <c r="I102" s="2">
        <v>3</v>
      </c>
      <c r="K102" s="2">
        <v>15</v>
      </c>
      <c r="M102" s="2">
        <v>63</v>
      </c>
    </row>
    <row r="103" spans="1:13" ht="30">
      <c r="A103" s="2">
        <v>1987</v>
      </c>
      <c r="C103" s="2" t="s">
        <v>56</v>
      </c>
      <c r="D103" s="2" t="s">
        <v>108</v>
      </c>
      <c r="E103" s="2" t="s">
        <v>20</v>
      </c>
      <c r="F103" s="2">
        <v>862</v>
      </c>
      <c r="G103" s="2" t="s">
        <v>17</v>
      </c>
      <c r="H103" s="2" t="s">
        <v>18</v>
      </c>
    </row>
    <row r="104" spans="1:13">
      <c r="A104" s="2">
        <v>1986</v>
      </c>
      <c r="D104" s="2" t="s">
        <v>32</v>
      </c>
      <c r="E104" s="2" t="s">
        <v>20</v>
      </c>
      <c r="F104" s="2">
        <v>2947</v>
      </c>
      <c r="G104" s="2" t="s">
        <v>21</v>
      </c>
      <c r="H104" s="2" t="s">
        <v>18</v>
      </c>
      <c r="I104" s="2">
        <v>2</v>
      </c>
      <c r="J104" s="2">
        <v>1</v>
      </c>
    </row>
    <row r="105" spans="1:13" ht="30">
      <c r="A105" s="2">
        <v>1986</v>
      </c>
      <c r="D105" s="2" t="s">
        <v>109</v>
      </c>
      <c r="E105" s="2" t="s">
        <v>110</v>
      </c>
      <c r="F105" s="2">
        <v>3011</v>
      </c>
      <c r="G105" s="2" t="s">
        <v>111</v>
      </c>
      <c r="H105" s="2" t="s">
        <v>112</v>
      </c>
      <c r="I105" s="2">
        <v>3</v>
      </c>
      <c r="J105" s="2">
        <v>1700</v>
      </c>
      <c r="K105" s="2">
        <v>300</v>
      </c>
    </row>
    <row r="106" spans="1:13">
      <c r="A106" s="2">
        <v>1986</v>
      </c>
      <c r="D106" s="2" t="s">
        <v>113</v>
      </c>
      <c r="E106" s="2" t="s">
        <v>16</v>
      </c>
      <c r="F106" s="2">
        <v>758</v>
      </c>
      <c r="G106" s="2" t="s">
        <v>21</v>
      </c>
      <c r="H106" s="2" t="s">
        <v>18</v>
      </c>
      <c r="I106" s="2">
        <v>3</v>
      </c>
      <c r="J106" s="2">
        <v>1</v>
      </c>
    </row>
    <row r="107" spans="1:13">
      <c r="A107" s="2">
        <v>1986</v>
      </c>
      <c r="D107" s="2" t="s">
        <v>77</v>
      </c>
      <c r="E107" s="2" t="s">
        <v>76</v>
      </c>
      <c r="F107" s="2">
        <v>926</v>
      </c>
      <c r="G107" s="2" t="s">
        <v>21</v>
      </c>
      <c r="H107" s="2" t="s">
        <v>18</v>
      </c>
      <c r="I107" s="2">
        <v>2</v>
      </c>
      <c r="J107" s="2">
        <v>1</v>
      </c>
    </row>
    <row r="108" spans="1:13">
      <c r="A108" s="2">
        <v>1985</v>
      </c>
      <c r="D108" s="2" t="s">
        <v>114</v>
      </c>
      <c r="E108" s="2" t="s">
        <v>61</v>
      </c>
      <c r="F108" s="2">
        <v>5321</v>
      </c>
      <c r="G108" s="2" t="s">
        <v>21</v>
      </c>
      <c r="H108" s="2" t="s">
        <v>18</v>
      </c>
      <c r="I108" s="2">
        <v>3</v>
      </c>
      <c r="J108" s="2">
        <v>23080</v>
      </c>
      <c r="K108" s="2">
        <v>10000</v>
      </c>
    </row>
    <row r="109" spans="1:13">
      <c r="A109" s="2">
        <v>1984</v>
      </c>
      <c r="D109" s="2" t="s">
        <v>29</v>
      </c>
      <c r="E109" s="2" t="s">
        <v>30</v>
      </c>
      <c r="F109" s="2">
        <v>2462</v>
      </c>
      <c r="G109" s="2" t="s">
        <v>21</v>
      </c>
      <c r="H109" s="2" t="s">
        <v>18</v>
      </c>
      <c r="I109" s="2">
        <v>3</v>
      </c>
      <c r="J109" s="2">
        <v>1</v>
      </c>
    </row>
    <row r="110" spans="1:13" ht="30">
      <c r="A110" s="2">
        <v>1984</v>
      </c>
      <c r="D110" s="2" t="s">
        <v>115</v>
      </c>
      <c r="E110" s="2" t="s">
        <v>116</v>
      </c>
      <c r="F110" s="2">
        <v>2009</v>
      </c>
      <c r="G110" s="2" t="s">
        <v>26</v>
      </c>
      <c r="H110" s="2" t="s">
        <v>22</v>
      </c>
      <c r="J110" s="2">
        <v>37</v>
      </c>
    </row>
    <row r="111" spans="1:13" ht="30">
      <c r="A111" s="2">
        <v>1983</v>
      </c>
      <c r="D111" s="2" t="s">
        <v>118</v>
      </c>
      <c r="E111" s="2" t="s">
        <v>20</v>
      </c>
      <c r="F111" s="2">
        <v>507</v>
      </c>
      <c r="G111" s="2" t="s">
        <v>21</v>
      </c>
      <c r="H111" s="2" t="s">
        <v>18</v>
      </c>
      <c r="I111" s="2">
        <v>4</v>
      </c>
    </row>
    <row r="112" spans="1:13" ht="30">
      <c r="A112" s="2">
        <v>1983</v>
      </c>
      <c r="B112" s="2" t="s">
        <v>55</v>
      </c>
      <c r="D112" s="2" t="s">
        <v>119</v>
      </c>
      <c r="E112" s="2" t="s">
        <v>20</v>
      </c>
      <c r="F112" s="2">
        <v>1018</v>
      </c>
      <c r="G112" s="2" t="s">
        <v>17</v>
      </c>
      <c r="H112" s="2" t="s">
        <v>18</v>
      </c>
      <c r="I112" s="2">
        <v>1</v>
      </c>
    </row>
    <row r="113" spans="1:12" ht="30">
      <c r="A113" s="2">
        <v>1983</v>
      </c>
      <c r="D113" s="2" t="s">
        <v>117</v>
      </c>
      <c r="E113" s="2" t="s">
        <v>37</v>
      </c>
      <c r="F113" s="2">
        <v>4835</v>
      </c>
      <c r="G113" s="2" t="s">
        <v>21</v>
      </c>
      <c r="H113" s="2" t="s">
        <v>18</v>
      </c>
      <c r="I113" s="2">
        <v>2</v>
      </c>
      <c r="J113" s="2">
        <v>1</v>
      </c>
    </row>
    <row r="114" spans="1:12" ht="30">
      <c r="A114" s="2">
        <v>1983</v>
      </c>
      <c r="C114" s="2" t="s">
        <v>56</v>
      </c>
      <c r="D114" s="2" t="s">
        <v>78</v>
      </c>
      <c r="E114" s="2" t="s">
        <v>16</v>
      </c>
      <c r="F114" s="2">
        <v>815</v>
      </c>
      <c r="G114" s="2" t="s">
        <v>21</v>
      </c>
      <c r="H114" s="2" t="s">
        <v>18</v>
      </c>
      <c r="I114" s="2">
        <v>3</v>
      </c>
    </row>
    <row r="115" spans="1:12">
      <c r="A115" s="2">
        <v>1982</v>
      </c>
      <c r="C115" s="2" t="s">
        <v>56</v>
      </c>
      <c r="D115" s="2" t="s">
        <v>120</v>
      </c>
      <c r="E115" s="2" t="s">
        <v>82</v>
      </c>
      <c r="F115" s="2">
        <v>1150</v>
      </c>
      <c r="G115" s="2" t="s">
        <v>121</v>
      </c>
      <c r="H115" s="2" t="s">
        <v>18</v>
      </c>
      <c r="I115" s="2">
        <v>5</v>
      </c>
      <c r="J115" s="2">
        <v>1879</v>
      </c>
      <c r="L115" s="2">
        <v>3.3</v>
      </c>
    </row>
    <row r="116" spans="1:12">
      <c r="A116" s="2">
        <v>1982</v>
      </c>
      <c r="D116" s="2" t="s">
        <v>120</v>
      </c>
      <c r="E116" s="2" t="s">
        <v>82</v>
      </c>
      <c r="F116" s="2">
        <v>1150</v>
      </c>
      <c r="G116" s="2" t="s">
        <v>121</v>
      </c>
      <c r="H116" s="2" t="s">
        <v>18</v>
      </c>
      <c r="I116" s="2">
        <v>5</v>
      </c>
      <c r="J116" s="2">
        <v>33</v>
      </c>
    </row>
    <row r="117" spans="1:12">
      <c r="A117" s="2">
        <v>1982</v>
      </c>
      <c r="D117" s="2" t="s">
        <v>120</v>
      </c>
      <c r="E117" s="2" t="s">
        <v>82</v>
      </c>
      <c r="F117" s="2">
        <v>1150</v>
      </c>
      <c r="G117" s="2" t="s">
        <v>121</v>
      </c>
      <c r="H117" s="2" t="s">
        <v>18</v>
      </c>
      <c r="I117" s="2">
        <v>5</v>
      </c>
      <c r="J117" s="2">
        <v>1</v>
      </c>
    </row>
    <row r="118" spans="1:12" ht="30">
      <c r="A118" s="2">
        <v>1982</v>
      </c>
      <c r="D118" s="2" t="s">
        <v>122</v>
      </c>
      <c r="E118" s="2" t="s">
        <v>20</v>
      </c>
      <c r="F118" s="2">
        <v>2168</v>
      </c>
      <c r="G118" s="2" t="s">
        <v>21</v>
      </c>
      <c r="H118" s="2" t="s">
        <v>18</v>
      </c>
      <c r="I118" s="2">
        <v>4</v>
      </c>
      <c r="J118" s="2">
        <v>68</v>
      </c>
      <c r="L118" s="2">
        <v>15</v>
      </c>
    </row>
    <row r="119" spans="1:12">
      <c r="A119" s="2">
        <v>1981</v>
      </c>
      <c r="D119" s="2" t="s">
        <v>123</v>
      </c>
      <c r="E119" s="2" t="s">
        <v>37</v>
      </c>
      <c r="F119" s="2">
        <v>2339</v>
      </c>
      <c r="G119" s="2" t="s">
        <v>21</v>
      </c>
      <c r="H119" s="2" t="s">
        <v>18</v>
      </c>
      <c r="I119" s="2">
        <v>2</v>
      </c>
    </row>
    <row r="120" spans="1:12">
      <c r="A120" s="2">
        <v>1981</v>
      </c>
      <c r="D120" s="2" t="s">
        <v>75</v>
      </c>
      <c r="E120" s="2" t="s">
        <v>76</v>
      </c>
      <c r="F120" s="2">
        <v>3350</v>
      </c>
      <c r="G120" s="2" t="s">
        <v>21</v>
      </c>
      <c r="H120" s="2" t="s">
        <v>18</v>
      </c>
      <c r="I120" s="2">
        <v>2</v>
      </c>
      <c r="L120" s="2">
        <v>10</v>
      </c>
    </row>
    <row r="121" spans="1:12">
      <c r="A121" s="2">
        <v>1981</v>
      </c>
      <c r="D121" s="2" t="s">
        <v>29</v>
      </c>
      <c r="E121" s="2" t="s">
        <v>30</v>
      </c>
      <c r="F121" s="2">
        <v>2462</v>
      </c>
      <c r="G121" s="2" t="s">
        <v>21</v>
      </c>
      <c r="H121" s="2" t="s">
        <v>18</v>
      </c>
      <c r="J121" s="2">
        <v>200</v>
      </c>
    </row>
    <row r="122" spans="1:12">
      <c r="A122" s="2">
        <v>1981</v>
      </c>
      <c r="D122" s="2" t="s">
        <v>31</v>
      </c>
      <c r="E122" s="2" t="s">
        <v>20</v>
      </c>
      <c r="F122" s="2">
        <v>875</v>
      </c>
      <c r="G122" s="2" t="s">
        <v>21</v>
      </c>
      <c r="H122" s="2" t="s">
        <v>18</v>
      </c>
      <c r="I122" s="2">
        <v>2</v>
      </c>
    </row>
    <row r="123" spans="1:12">
      <c r="A123" s="2">
        <v>1980</v>
      </c>
      <c r="D123" s="2" t="s">
        <v>125</v>
      </c>
      <c r="E123" s="2" t="s">
        <v>50</v>
      </c>
      <c r="F123" s="2">
        <v>1491</v>
      </c>
      <c r="G123" s="2" t="s">
        <v>21</v>
      </c>
      <c r="H123" s="2" t="s">
        <v>18</v>
      </c>
      <c r="I123" s="2">
        <v>3</v>
      </c>
    </row>
    <row r="124" spans="1:12" ht="30">
      <c r="A124" s="2">
        <v>1980</v>
      </c>
      <c r="B124" s="2" t="s">
        <v>55</v>
      </c>
      <c r="C124" s="2" t="s">
        <v>56</v>
      </c>
      <c r="D124" s="2" t="s">
        <v>124</v>
      </c>
      <c r="E124" s="2" t="s">
        <v>25</v>
      </c>
      <c r="F124" s="2">
        <v>2549</v>
      </c>
      <c r="G124" s="2" t="s">
        <v>21</v>
      </c>
      <c r="H124" s="2" t="s">
        <v>18</v>
      </c>
      <c r="I124" s="2">
        <v>5</v>
      </c>
      <c r="J124" s="2">
        <v>57</v>
      </c>
      <c r="L124" s="2">
        <v>2000</v>
      </c>
    </row>
    <row r="125" spans="1:12">
      <c r="A125" s="2">
        <v>1979</v>
      </c>
      <c r="D125" s="2" t="s">
        <v>127</v>
      </c>
      <c r="E125" s="2" t="s">
        <v>16</v>
      </c>
      <c r="F125" s="2">
        <v>1592</v>
      </c>
      <c r="G125" s="2" t="s">
        <v>63</v>
      </c>
      <c r="H125" s="2" t="s">
        <v>18</v>
      </c>
      <c r="I125" s="2">
        <v>2</v>
      </c>
      <c r="J125" s="2">
        <v>3</v>
      </c>
      <c r="K125" s="2">
        <v>11</v>
      </c>
    </row>
    <row r="126" spans="1:12" ht="30">
      <c r="A126" s="2">
        <v>1979</v>
      </c>
      <c r="D126" s="2" t="s">
        <v>126</v>
      </c>
      <c r="E126" s="2" t="s">
        <v>20</v>
      </c>
      <c r="F126" s="2">
        <v>2565</v>
      </c>
      <c r="G126" s="2" t="s">
        <v>17</v>
      </c>
      <c r="H126" s="2" t="s">
        <v>18</v>
      </c>
      <c r="I126" s="2">
        <v>1</v>
      </c>
      <c r="J126" s="2">
        <v>149</v>
      </c>
    </row>
    <row r="127" spans="1:12">
      <c r="A127" s="2">
        <v>1979</v>
      </c>
      <c r="D127" s="2" t="s">
        <v>75</v>
      </c>
      <c r="E127" s="2" t="s">
        <v>76</v>
      </c>
      <c r="F127" s="2">
        <v>3350</v>
      </c>
      <c r="G127" s="2" t="s">
        <v>21</v>
      </c>
      <c r="H127" s="2" t="s">
        <v>18</v>
      </c>
      <c r="I127" s="2">
        <v>2</v>
      </c>
      <c r="J127" s="2">
        <v>9</v>
      </c>
      <c r="K127" s="2">
        <v>23</v>
      </c>
    </row>
    <row r="128" spans="1:12" ht="30">
      <c r="A128" s="2">
        <v>1979</v>
      </c>
      <c r="D128" s="2" t="s">
        <v>128</v>
      </c>
      <c r="E128" s="2" t="s">
        <v>87</v>
      </c>
      <c r="F128" s="2">
        <v>1839</v>
      </c>
      <c r="G128" s="2" t="s">
        <v>21</v>
      </c>
      <c r="H128" s="2" t="s">
        <v>18</v>
      </c>
      <c r="I128" s="2">
        <v>2</v>
      </c>
      <c r="J128" s="2">
        <v>2</v>
      </c>
    </row>
    <row r="129" spans="1:13">
      <c r="A129" s="2">
        <v>1978</v>
      </c>
      <c r="D129" s="2" t="s">
        <v>41</v>
      </c>
      <c r="E129" s="2" t="s">
        <v>30</v>
      </c>
      <c r="F129" s="2">
        <v>1565</v>
      </c>
      <c r="G129" s="2" t="s">
        <v>21</v>
      </c>
      <c r="H129" s="2" t="s">
        <v>18</v>
      </c>
      <c r="I129" s="2">
        <v>2</v>
      </c>
    </row>
    <row r="130" spans="1:13">
      <c r="A130" s="2">
        <v>1978</v>
      </c>
      <c r="D130" s="2" t="s">
        <v>101</v>
      </c>
      <c r="E130" s="2" t="s">
        <v>54</v>
      </c>
      <c r="F130" s="2">
        <v>3772</v>
      </c>
      <c r="G130" s="2" t="s">
        <v>21</v>
      </c>
      <c r="H130" s="2" t="s">
        <v>18</v>
      </c>
      <c r="I130" s="2">
        <v>3</v>
      </c>
      <c r="J130" s="2">
        <v>1</v>
      </c>
    </row>
    <row r="131" spans="1:13">
      <c r="A131" s="2">
        <v>1978</v>
      </c>
      <c r="D131" s="2" t="s">
        <v>129</v>
      </c>
      <c r="E131" s="2" t="s">
        <v>16</v>
      </c>
      <c r="F131" s="2">
        <v>731</v>
      </c>
      <c r="G131" s="2" t="s">
        <v>21</v>
      </c>
      <c r="H131" s="2" t="s">
        <v>18</v>
      </c>
      <c r="I131" s="2">
        <v>3</v>
      </c>
      <c r="J131" s="2">
        <v>3</v>
      </c>
      <c r="K131" s="2">
        <v>2</v>
      </c>
    </row>
    <row r="132" spans="1:13">
      <c r="A132" s="2">
        <v>1977</v>
      </c>
      <c r="D132" s="2" t="s">
        <v>71</v>
      </c>
      <c r="E132" s="2" t="s">
        <v>72</v>
      </c>
      <c r="F132" s="2">
        <v>2361</v>
      </c>
      <c r="G132" s="2" t="s">
        <v>26</v>
      </c>
      <c r="H132" s="2" t="s">
        <v>18</v>
      </c>
      <c r="I132" s="2">
        <v>0</v>
      </c>
    </row>
    <row r="133" spans="1:13" ht="30">
      <c r="A133" s="2">
        <v>1977</v>
      </c>
      <c r="D133" s="2" t="s">
        <v>117</v>
      </c>
      <c r="E133" s="2" t="s">
        <v>37</v>
      </c>
      <c r="F133" s="2">
        <v>4835</v>
      </c>
      <c r="G133" s="2" t="s">
        <v>21</v>
      </c>
      <c r="H133" s="2" t="s">
        <v>18</v>
      </c>
      <c r="I133" s="2">
        <v>3</v>
      </c>
      <c r="J133" s="2">
        <v>1</v>
      </c>
    </row>
    <row r="134" spans="1:13">
      <c r="A134" s="2">
        <v>1977</v>
      </c>
      <c r="D134" s="2" t="s">
        <v>130</v>
      </c>
      <c r="E134" s="2" t="s">
        <v>50</v>
      </c>
      <c r="F134" s="2">
        <v>650</v>
      </c>
      <c r="G134" s="2" t="s">
        <v>63</v>
      </c>
      <c r="H134" s="2" t="s">
        <v>18</v>
      </c>
      <c r="I134" s="2">
        <v>1</v>
      </c>
    </row>
    <row r="135" spans="1:13">
      <c r="A135" s="2">
        <v>1977</v>
      </c>
      <c r="D135" s="2" t="s">
        <v>73</v>
      </c>
      <c r="E135" s="2" t="s">
        <v>74</v>
      </c>
      <c r="F135" s="2">
        <v>3470</v>
      </c>
      <c r="G135" s="2" t="s">
        <v>21</v>
      </c>
      <c r="H135" s="2" t="s">
        <v>18</v>
      </c>
      <c r="I135" s="2">
        <v>1</v>
      </c>
    </row>
    <row r="136" spans="1:13" ht="30">
      <c r="A136" s="2">
        <v>1976</v>
      </c>
      <c r="D136" s="2" t="s">
        <v>44</v>
      </c>
      <c r="E136" s="2" t="s">
        <v>20</v>
      </c>
      <c r="F136" s="2">
        <v>1784</v>
      </c>
      <c r="G136" s="2" t="s">
        <v>21</v>
      </c>
      <c r="H136" s="2" t="s">
        <v>18</v>
      </c>
      <c r="I136" s="2">
        <v>2</v>
      </c>
      <c r="J136" s="2">
        <v>1</v>
      </c>
      <c r="K136" s="2">
        <v>1</v>
      </c>
      <c r="M136" s="2">
        <v>24</v>
      </c>
    </row>
    <row r="137" spans="1:13">
      <c r="A137" s="2">
        <v>1976</v>
      </c>
      <c r="D137" s="2" t="s">
        <v>131</v>
      </c>
      <c r="E137" s="2" t="s">
        <v>46</v>
      </c>
      <c r="F137" s="2">
        <v>5230</v>
      </c>
      <c r="G137" s="2" t="s">
        <v>21</v>
      </c>
      <c r="H137" s="2" t="s">
        <v>18</v>
      </c>
      <c r="I137" s="2">
        <v>3</v>
      </c>
      <c r="J137" s="2">
        <v>2</v>
      </c>
      <c r="K137" s="2">
        <v>4</v>
      </c>
    </row>
    <row r="138" spans="1:13">
      <c r="A138" s="2">
        <v>1976</v>
      </c>
      <c r="D138" s="2" t="s">
        <v>83</v>
      </c>
      <c r="E138" s="2" t="s">
        <v>20</v>
      </c>
      <c r="F138" s="2">
        <v>3676</v>
      </c>
      <c r="G138" s="2" t="s">
        <v>21</v>
      </c>
      <c r="H138" s="2" t="s">
        <v>18</v>
      </c>
      <c r="I138" s="2">
        <v>2</v>
      </c>
      <c r="J138" s="2">
        <v>119</v>
      </c>
    </row>
    <row r="139" spans="1:13">
      <c r="A139" s="2">
        <v>1975</v>
      </c>
      <c r="D139" s="2" t="s">
        <v>105</v>
      </c>
      <c r="E139" s="2" t="s">
        <v>106</v>
      </c>
      <c r="F139" s="2">
        <v>1657</v>
      </c>
      <c r="G139" s="2" t="s">
        <v>21</v>
      </c>
      <c r="H139" s="2" t="s">
        <v>18</v>
      </c>
      <c r="I139" s="2">
        <v>3</v>
      </c>
      <c r="J139" s="2">
        <v>2</v>
      </c>
    </row>
    <row r="140" spans="1:13" ht="30">
      <c r="A140" s="2">
        <v>1975</v>
      </c>
      <c r="B140" s="2" t="s">
        <v>55</v>
      </c>
      <c r="C140" s="2" t="s">
        <v>56</v>
      </c>
      <c r="D140" s="2" t="s">
        <v>24</v>
      </c>
      <c r="E140" s="2" t="s">
        <v>25</v>
      </c>
      <c r="F140" s="2">
        <v>1222</v>
      </c>
      <c r="G140" s="2" t="s">
        <v>26</v>
      </c>
      <c r="H140" s="2" t="s">
        <v>18</v>
      </c>
      <c r="I140" s="2">
        <v>0</v>
      </c>
    </row>
    <row r="141" spans="1:13" ht="30">
      <c r="A141" s="2">
        <v>1975</v>
      </c>
      <c r="D141" s="2" t="s">
        <v>91</v>
      </c>
      <c r="E141" s="2" t="s">
        <v>20</v>
      </c>
      <c r="F141" s="2">
        <v>2891</v>
      </c>
      <c r="G141" s="2" t="s">
        <v>17</v>
      </c>
      <c r="H141" s="2" t="s">
        <v>18</v>
      </c>
      <c r="I141" s="2">
        <v>2</v>
      </c>
      <c r="J141" s="2">
        <v>80</v>
      </c>
    </row>
    <row r="142" spans="1:13">
      <c r="A142" s="2">
        <v>1974</v>
      </c>
      <c r="D142" s="2" t="s">
        <v>79</v>
      </c>
      <c r="E142" s="2" t="s">
        <v>54</v>
      </c>
      <c r="F142" s="2">
        <v>3763</v>
      </c>
      <c r="G142" s="2" t="s">
        <v>21</v>
      </c>
      <c r="H142" s="2" t="s">
        <v>18</v>
      </c>
      <c r="I142" s="2">
        <v>4</v>
      </c>
    </row>
    <row r="143" spans="1:13" ht="30">
      <c r="A143" s="2">
        <v>1974</v>
      </c>
      <c r="D143" s="2" t="s">
        <v>44</v>
      </c>
      <c r="E143" s="2" t="s">
        <v>20</v>
      </c>
      <c r="F143" s="2">
        <v>1784</v>
      </c>
      <c r="G143" s="2" t="s">
        <v>21</v>
      </c>
      <c r="H143" s="2" t="s">
        <v>18</v>
      </c>
      <c r="I143" s="2">
        <v>3</v>
      </c>
      <c r="J143" s="2">
        <v>4</v>
      </c>
    </row>
    <row r="144" spans="1:13" ht="30">
      <c r="A144" s="2">
        <v>1974</v>
      </c>
      <c r="D144" s="2" t="s">
        <v>132</v>
      </c>
      <c r="E144" s="2" t="s">
        <v>16</v>
      </c>
      <c r="F144" s="2">
        <v>2400</v>
      </c>
      <c r="G144" s="2" t="s">
        <v>133</v>
      </c>
      <c r="H144" s="2" t="s">
        <v>18</v>
      </c>
      <c r="I144" s="2">
        <v>2</v>
      </c>
      <c r="J144" s="2">
        <v>3</v>
      </c>
    </row>
    <row r="145" spans="1:10" ht="30">
      <c r="A145" s="2">
        <v>1974</v>
      </c>
      <c r="B145" s="2" t="s">
        <v>55</v>
      </c>
      <c r="D145" s="2" t="s">
        <v>134</v>
      </c>
      <c r="E145" s="2" t="s">
        <v>87</v>
      </c>
      <c r="F145" s="2">
        <v>140</v>
      </c>
      <c r="G145" s="2" t="s">
        <v>21</v>
      </c>
      <c r="H145" s="2" t="s">
        <v>18</v>
      </c>
      <c r="I145" s="2">
        <v>1</v>
      </c>
    </row>
    <row r="146" spans="1:10" ht="30">
      <c r="A146" s="2">
        <v>1974</v>
      </c>
      <c r="D146" s="2" t="s">
        <v>35</v>
      </c>
      <c r="E146" s="2" t="s">
        <v>16</v>
      </c>
      <c r="F146" s="2">
        <v>1117</v>
      </c>
      <c r="G146" s="2" t="s">
        <v>21</v>
      </c>
      <c r="H146" s="2" t="s">
        <v>18</v>
      </c>
      <c r="I146" s="2">
        <v>3</v>
      </c>
      <c r="J146" s="2">
        <v>5</v>
      </c>
    </row>
    <row r="147" spans="1:10" ht="30">
      <c r="A147" s="2">
        <v>1974</v>
      </c>
      <c r="D147" s="2" t="s">
        <v>35</v>
      </c>
      <c r="E147" s="2" t="s">
        <v>16</v>
      </c>
      <c r="F147" s="2">
        <v>1117</v>
      </c>
      <c r="G147" s="2" t="s">
        <v>21</v>
      </c>
      <c r="H147" s="2" t="s">
        <v>18</v>
      </c>
      <c r="I147" s="2">
        <v>3</v>
      </c>
      <c r="J147" s="2">
        <v>3</v>
      </c>
    </row>
    <row r="148" spans="1:10" ht="30">
      <c r="A148" s="2">
        <v>1973</v>
      </c>
      <c r="D148" s="2" t="s">
        <v>119</v>
      </c>
      <c r="E148" s="2" t="s">
        <v>20</v>
      </c>
      <c r="F148" s="2">
        <v>1018</v>
      </c>
      <c r="G148" s="2" t="s">
        <v>17</v>
      </c>
      <c r="H148" s="2" t="s">
        <v>18</v>
      </c>
      <c r="I148" s="2">
        <v>2</v>
      </c>
      <c r="J148" s="2">
        <v>2</v>
      </c>
    </row>
    <row r="149" spans="1:10">
      <c r="A149" s="2">
        <v>1973</v>
      </c>
      <c r="D149" s="2" t="s">
        <v>31</v>
      </c>
      <c r="E149" s="2" t="s">
        <v>20</v>
      </c>
      <c r="F149" s="2">
        <v>875</v>
      </c>
      <c r="G149" s="2" t="s">
        <v>21</v>
      </c>
      <c r="H149" s="2" t="s">
        <v>18</v>
      </c>
      <c r="I149" s="2">
        <v>3</v>
      </c>
    </row>
    <row r="150" spans="1:10">
      <c r="A150" s="2">
        <v>1973</v>
      </c>
      <c r="D150" s="2" t="s">
        <v>83</v>
      </c>
      <c r="E150" s="2" t="s">
        <v>20</v>
      </c>
      <c r="F150" s="2">
        <v>3676</v>
      </c>
      <c r="G150" s="2" t="s">
        <v>21</v>
      </c>
      <c r="H150" s="2" t="s">
        <v>18</v>
      </c>
      <c r="I150" s="2">
        <v>2</v>
      </c>
      <c r="J150" s="2">
        <v>12</v>
      </c>
    </row>
    <row r="151" spans="1:10" ht="30">
      <c r="A151" s="2">
        <v>1973</v>
      </c>
      <c r="D151" s="2" t="s">
        <v>135</v>
      </c>
      <c r="E151" s="2" t="s">
        <v>50</v>
      </c>
      <c r="F151" s="2">
        <v>279</v>
      </c>
      <c r="G151" s="2" t="s">
        <v>136</v>
      </c>
      <c r="H151" s="2" t="s">
        <v>18</v>
      </c>
      <c r="I151" s="2">
        <v>3</v>
      </c>
      <c r="J151" s="2">
        <v>1</v>
      </c>
    </row>
    <row r="152" spans="1:10" ht="30">
      <c r="A152" s="2">
        <v>1972</v>
      </c>
      <c r="D152" s="2" t="s">
        <v>137</v>
      </c>
      <c r="E152" s="2" t="s">
        <v>138</v>
      </c>
      <c r="F152" s="2">
        <v>2631</v>
      </c>
      <c r="G152" s="2" t="s">
        <v>26</v>
      </c>
      <c r="H152" s="2" t="s">
        <v>18</v>
      </c>
      <c r="I152" s="2">
        <v>2</v>
      </c>
      <c r="J152" s="2">
        <v>3</v>
      </c>
    </row>
    <row r="153" spans="1:10" ht="30">
      <c r="A153" s="2">
        <v>1972</v>
      </c>
      <c r="B153" s="2" t="s">
        <v>55</v>
      </c>
      <c r="D153" s="2" t="s">
        <v>134</v>
      </c>
      <c r="E153" s="2" t="s">
        <v>87</v>
      </c>
      <c r="F153" s="2">
        <v>140</v>
      </c>
      <c r="G153" s="2" t="s">
        <v>21</v>
      </c>
      <c r="H153" s="2" t="s">
        <v>18</v>
      </c>
      <c r="I153" s="2">
        <v>1</v>
      </c>
    </row>
    <row r="154" spans="1:10">
      <c r="A154" s="2">
        <v>1971</v>
      </c>
      <c r="D154" s="2" t="s">
        <v>79</v>
      </c>
      <c r="E154" s="2" t="s">
        <v>54</v>
      </c>
      <c r="F154" s="2">
        <v>3763</v>
      </c>
      <c r="G154" s="2" t="s">
        <v>21</v>
      </c>
      <c r="H154" s="2" t="s">
        <v>18</v>
      </c>
      <c r="I154" s="2">
        <v>3</v>
      </c>
      <c r="J154" s="2">
        <v>10</v>
      </c>
    </row>
    <row r="155" spans="1:10" ht="30">
      <c r="A155" s="2">
        <v>1971</v>
      </c>
      <c r="D155" s="2" t="s">
        <v>100</v>
      </c>
      <c r="E155" s="2" t="s">
        <v>48</v>
      </c>
      <c r="F155" s="2">
        <v>1905</v>
      </c>
      <c r="G155" s="2" t="s">
        <v>21</v>
      </c>
      <c r="H155" s="2" t="s">
        <v>18</v>
      </c>
      <c r="I155" s="2">
        <v>3</v>
      </c>
      <c r="J155" s="2">
        <v>3</v>
      </c>
    </row>
    <row r="156" spans="1:10">
      <c r="A156" s="2">
        <v>1971</v>
      </c>
      <c r="D156" s="2" t="s">
        <v>142</v>
      </c>
      <c r="E156" s="2" t="s">
        <v>143</v>
      </c>
      <c r="F156" s="2">
        <v>2426</v>
      </c>
      <c r="G156" s="2" t="s">
        <v>21</v>
      </c>
      <c r="H156" s="2" t="s">
        <v>18</v>
      </c>
      <c r="I156" s="2">
        <v>2</v>
      </c>
    </row>
    <row r="157" spans="1:10">
      <c r="A157" s="2">
        <v>1971</v>
      </c>
      <c r="B157" s="2" t="s">
        <v>55</v>
      </c>
      <c r="D157" s="2" t="s">
        <v>140</v>
      </c>
      <c r="E157" s="2" t="s">
        <v>141</v>
      </c>
      <c r="F157" s="2">
        <v>851</v>
      </c>
      <c r="G157" s="2" t="s">
        <v>21</v>
      </c>
      <c r="H157" s="2" t="s">
        <v>18</v>
      </c>
      <c r="I157" s="2">
        <v>2</v>
      </c>
    </row>
    <row r="158" spans="1:10">
      <c r="A158" s="2">
        <v>1971</v>
      </c>
      <c r="D158" s="2" t="s">
        <v>139</v>
      </c>
      <c r="E158" s="2" t="s">
        <v>48</v>
      </c>
      <c r="F158" s="2">
        <v>2847</v>
      </c>
      <c r="G158" s="2" t="s">
        <v>21</v>
      </c>
      <c r="H158" s="2" t="s">
        <v>18</v>
      </c>
      <c r="I158" s="2">
        <v>2</v>
      </c>
      <c r="J158" s="2">
        <v>15</v>
      </c>
    </row>
    <row r="159" spans="1:10">
      <c r="A159" s="2">
        <v>1970</v>
      </c>
      <c r="D159" s="2" t="s">
        <v>125</v>
      </c>
      <c r="E159" s="2" t="s">
        <v>50</v>
      </c>
      <c r="F159" s="2">
        <v>1491</v>
      </c>
      <c r="G159" s="2" t="s">
        <v>21</v>
      </c>
      <c r="H159" s="2" t="s">
        <v>18</v>
      </c>
      <c r="I159" s="2">
        <v>3</v>
      </c>
    </row>
    <row r="160" spans="1:10" ht="30">
      <c r="A160" s="2">
        <v>1969</v>
      </c>
      <c r="B160" s="2" t="s">
        <v>55</v>
      </c>
      <c r="D160" s="2" t="s">
        <v>145</v>
      </c>
      <c r="E160" s="2" t="s">
        <v>30</v>
      </c>
      <c r="F160" s="2">
        <v>244</v>
      </c>
      <c r="G160" s="2" t="s">
        <v>146</v>
      </c>
      <c r="H160" s="2" t="s">
        <v>18</v>
      </c>
      <c r="I160" s="2">
        <v>2</v>
      </c>
    </row>
    <row r="161" spans="1:13">
      <c r="A161" s="2">
        <v>1969</v>
      </c>
      <c r="D161" s="2" t="s">
        <v>144</v>
      </c>
      <c r="E161" s="2" t="s">
        <v>20</v>
      </c>
      <c r="F161" s="2">
        <v>637</v>
      </c>
      <c r="G161" s="2" t="s">
        <v>21</v>
      </c>
      <c r="H161" s="2" t="s">
        <v>18</v>
      </c>
      <c r="I161" s="2">
        <v>3</v>
      </c>
      <c r="J161" s="2">
        <v>2</v>
      </c>
      <c r="K161" s="2">
        <v>10</v>
      </c>
      <c r="M161" s="2">
        <v>287</v>
      </c>
    </row>
    <row r="162" spans="1:13">
      <c r="A162" s="2">
        <v>1968</v>
      </c>
      <c r="D162" s="2" t="s">
        <v>105</v>
      </c>
      <c r="E162" s="2" t="s">
        <v>106</v>
      </c>
      <c r="F162" s="2">
        <v>1657</v>
      </c>
      <c r="G162" s="2" t="s">
        <v>21</v>
      </c>
      <c r="H162" s="2" t="s">
        <v>18</v>
      </c>
      <c r="I162" s="2">
        <v>3</v>
      </c>
      <c r="J162" s="2">
        <v>80</v>
      </c>
    </row>
    <row r="163" spans="1:13">
      <c r="A163" s="2">
        <v>1968</v>
      </c>
      <c r="D163" s="2" t="s">
        <v>29</v>
      </c>
      <c r="E163" s="2" t="s">
        <v>30</v>
      </c>
      <c r="F163" s="2">
        <v>2462</v>
      </c>
      <c r="G163" s="2" t="s">
        <v>21</v>
      </c>
      <c r="H163" s="2" t="s">
        <v>18</v>
      </c>
      <c r="I163" s="2">
        <v>3</v>
      </c>
      <c r="J163" s="2">
        <v>6</v>
      </c>
    </row>
    <row r="164" spans="1:13">
      <c r="A164" s="2">
        <v>1968</v>
      </c>
      <c r="D164" s="2" t="s">
        <v>83</v>
      </c>
      <c r="E164" s="2" t="s">
        <v>20</v>
      </c>
      <c r="F164" s="2">
        <v>3676</v>
      </c>
      <c r="G164" s="2" t="s">
        <v>21</v>
      </c>
      <c r="H164" s="2" t="s">
        <v>18</v>
      </c>
      <c r="I164" s="2">
        <v>2</v>
      </c>
      <c r="J164" s="2">
        <v>372</v>
      </c>
      <c r="K164" s="2">
        <v>152</v>
      </c>
    </row>
    <row r="165" spans="1:13" ht="30">
      <c r="A165" s="2">
        <v>1967</v>
      </c>
      <c r="B165" s="2" t="s">
        <v>55</v>
      </c>
      <c r="D165" s="2" t="s">
        <v>149</v>
      </c>
      <c r="E165" s="2" t="s">
        <v>150</v>
      </c>
      <c r="F165" s="2">
        <v>576</v>
      </c>
      <c r="G165" s="2" t="s">
        <v>63</v>
      </c>
      <c r="H165" s="2" t="s">
        <v>18</v>
      </c>
      <c r="I165" s="2">
        <v>3</v>
      </c>
    </row>
    <row r="166" spans="1:13" ht="30">
      <c r="A166" s="2">
        <v>1967</v>
      </c>
      <c r="D166" s="2" t="s">
        <v>147</v>
      </c>
      <c r="E166" s="2" t="s">
        <v>148</v>
      </c>
      <c r="F166" s="2">
        <v>2890</v>
      </c>
      <c r="G166" s="2" t="s">
        <v>21</v>
      </c>
      <c r="H166" s="2" t="s">
        <v>18</v>
      </c>
      <c r="I166" s="2">
        <v>3</v>
      </c>
    </row>
    <row r="167" spans="1:13">
      <c r="A167" s="2">
        <v>1967</v>
      </c>
      <c r="D167" s="2" t="s">
        <v>32</v>
      </c>
      <c r="E167" s="2" t="s">
        <v>20</v>
      </c>
      <c r="F167" s="2">
        <v>2947</v>
      </c>
      <c r="G167" s="2" t="s">
        <v>21</v>
      </c>
      <c r="H167" s="2" t="s">
        <v>18</v>
      </c>
      <c r="I167" s="2">
        <v>3</v>
      </c>
      <c r="J167" s="2">
        <v>3</v>
      </c>
    </row>
    <row r="168" spans="1:13">
      <c r="A168" s="2">
        <v>1967</v>
      </c>
      <c r="D168" s="2" t="s">
        <v>83</v>
      </c>
      <c r="E168" s="2" t="s">
        <v>20</v>
      </c>
      <c r="F168" s="2">
        <v>3676</v>
      </c>
      <c r="G168" s="2" t="s">
        <v>21</v>
      </c>
      <c r="H168" s="2" t="s">
        <v>18</v>
      </c>
      <c r="I168" s="2">
        <v>3</v>
      </c>
      <c r="J168" s="2">
        <v>3</v>
      </c>
    </row>
    <row r="169" spans="1:13">
      <c r="A169" s="2">
        <v>1966</v>
      </c>
      <c r="D169" s="2" t="s">
        <v>151</v>
      </c>
      <c r="E169" s="2" t="s">
        <v>20</v>
      </c>
      <c r="F169" s="2">
        <v>1320</v>
      </c>
      <c r="G169" s="2" t="s">
        <v>21</v>
      </c>
      <c r="H169" s="2" t="s">
        <v>18</v>
      </c>
      <c r="I169" s="2">
        <v>4</v>
      </c>
      <c r="J169" s="2">
        <v>39</v>
      </c>
      <c r="K169" s="2">
        <v>1000</v>
      </c>
    </row>
    <row r="170" spans="1:13">
      <c r="A170" s="2">
        <v>1966</v>
      </c>
      <c r="D170" s="2" t="s">
        <v>23</v>
      </c>
      <c r="E170" s="2" t="s">
        <v>20</v>
      </c>
      <c r="F170" s="2">
        <v>1731</v>
      </c>
      <c r="G170" s="2" t="s">
        <v>21</v>
      </c>
      <c r="H170" s="2" t="s">
        <v>18</v>
      </c>
      <c r="I170" s="2">
        <v>4</v>
      </c>
      <c r="J170" s="2">
        <v>215</v>
      </c>
      <c r="K170" s="2">
        <v>86</v>
      </c>
    </row>
    <row r="171" spans="1:13" ht="30">
      <c r="A171" s="2">
        <v>1966</v>
      </c>
      <c r="D171" s="2" t="s">
        <v>147</v>
      </c>
      <c r="E171" s="2" t="s">
        <v>148</v>
      </c>
      <c r="F171" s="2">
        <v>2890</v>
      </c>
      <c r="G171" s="2" t="s">
        <v>21</v>
      </c>
      <c r="H171" s="2" t="s">
        <v>18</v>
      </c>
      <c r="I171" s="2">
        <v>4</v>
      </c>
    </row>
    <row r="172" spans="1:13">
      <c r="A172" s="2">
        <v>1966</v>
      </c>
      <c r="B172" s="2" t="s">
        <v>55</v>
      </c>
      <c r="D172" s="2" t="s">
        <v>140</v>
      </c>
      <c r="E172" s="2" t="s">
        <v>141</v>
      </c>
      <c r="F172" s="2">
        <v>851</v>
      </c>
      <c r="G172" s="2" t="s">
        <v>21</v>
      </c>
      <c r="H172" s="2" t="s">
        <v>18</v>
      </c>
      <c r="I172" s="2">
        <v>3</v>
      </c>
    </row>
    <row r="173" spans="1:13">
      <c r="A173" s="2">
        <v>1965</v>
      </c>
      <c r="B173" s="2" t="s">
        <v>55</v>
      </c>
      <c r="D173" s="2" t="s">
        <v>152</v>
      </c>
      <c r="E173" s="2" t="s">
        <v>30</v>
      </c>
      <c r="F173" s="2">
        <v>400</v>
      </c>
      <c r="G173" s="2" t="s">
        <v>21</v>
      </c>
      <c r="H173" s="2" t="s">
        <v>18</v>
      </c>
      <c r="I173" s="2">
        <v>4</v>
      </c>
      <c r="J173" s="2">
        <v>355</v>
      </c>
    </row>
    <row r="174" spans="1:13" ht="30">
      <c r="A174" s="2">
        <v>1964</v>
      </c>
      <c r="D174" s="2" t="s">
        <v>126</v>
      </c>
      <c r="E174" s="2" t="s">
        <v>20</v>
      </c>
      <c r="F174" s="2">
        <v>2565</v>
      </c>
      <c r="G174" s="2" t="s">
        <v>17</v>
      </c>
      <c r="H174" s="2" t="s">
        <v>18</v>
      </c>
      <c r="I174" s="2">
        <v>1</v>
      </c>
      <c r="J174" s="2">
        <v>114</v>
      </c>
    </row>
    <row r="175" spans="1:13">
      <c r="A175" s="2">
        <v>1964</v>
      </c>
      <c r="D175" s="2" t="s">
        <v>31</v>
      </c>
      <c r="E175" s="2" t="s">
        <v>20</v>
      </c>
      <c r="F175" s="2">
        <v>875</v>
      </c>
      <c r="G175" s="2" t="s">
        <v>21</v>
      </c>
      <c r="H175" s="2" t="s">
        <v>18</v>
      </c>
      <c r="I175" s="2">
        <v>2</v>
      </c>
      <c r="J175" s="2">
        <v>1</v>
      </c>
      <c r="K175" s="2">
        <v>3</v>
      </c>
    </row>
    <row r="176" spans="1:13">
      <c r="A176" s="2">
        <v>1964</v>
      </c>
      <c r="D176" s="2" t="s">
        <v>139</v>
      </c>
      <c r="E176" s="2" t="s">
        <v>48</v>
      </c>
      <c r="F176" s="2">
        <v>2847</v>
      </c>
      <c r="G176" s="2" t="s">
        <v>21</v>
      </c>
      <c r="H176" s="2" t="s">
        <v>18</v>
      </c>
      <c r="I176" s="2">
        <v>2</v>
      </c>
      <c r="J176" s="2">
        <v>22</v>
      </c>
    </row>
    <row r="177" spans="1:13">
      <c r="A177" s="2">
        <v>1963</v>
      </c>
      <c r="B177" s="2" t="s">
        <v>55</v>
      </c>
      <c r="D177" s="2" t="s">
        <v>153</v>
      </c>
      <c r="E177" s="2" t="s">
        <v>20</v>
      </c>
      <c r="F177" s="2">
        <v>3142</v>
      </c>
      <c r="G177" s="2" t="s">
        <v>21</v>
      </c>
      <c r="H177" s="2" t="s">
        <v>18</v>
      </c>
      <c r="I177" s="2">
        <v>4</v>
      </c>
      <c r="J177" s="2">
        <v>1028</v>
      </c>
      <c r="K177" s="2">
        <v>624</v>
      </c>
    </row>
    <row r="178" spans="1:13">
      <c r="A178" s="2">
        <v>1963</v>
      </c>
      <c r="C178" s="2" t="s">
        <v>56</v>
      </c>
      <c r="D178" s="2" t="s">
        <v>153</v>
      </c>
      <c r="E178" s="2" t="s">
        <v>20</v>
      </c>
      <c r="F178" s="2">
        <v>3142</v>
      </c>
      <c r="G178" s="2" t="s">
        <v>21</v>
      </c>
      <c r="H178" s="2" t="s">
        <v>18</v>
      </c>
      <c r="I178" s="2">
        <v>3</v>
      </c>
      <c r="J178" s="2">
        <v>120</v>
      </c>
    </row>
    <row r="179" spans="1:13">
      <c r="A179" s="2">
        <v>1963</v>
      </c>
      <c r="D179" s="2" t="s">
        <v>155</v>
      </c>
      <c r="E179" s="2" t="s">
        <v>20</v>
      </c>
      <c r="F179" s="2">
        <v>1717</v>
      </c>
      <c r="G179" s="2" t="s">
        <v>63</v>
      </c>
      <c r="H179" s="2" t="s">
        <v>18</v>
      </c>
      <c r="I179" s="2">
        <v>2</v>
      </c>
      <c r="J179" s="2">
        <v>2</v>
      </c>
    </row>
    <row r="180" spans="1:13">
      <c r="A180" s="2">
        <v>1963</v>
      </c>
      <c r="D180" s="2" t="s">
        <v>79</v>
      </c>
      <c r="E180" s="2" t="s">
        <v>54</v>
      </c>
      <c r="F180" s="2">
        <v>3763</v>
      </c>
      <c r="G180" s="2" t="s">
        <v>21</v>
      </c>
      <c r="H180" s="2" t="s">
        <v>18</v>
      </c>
      <c r="I180" s="2">
        <v>3</v>
      </c>
      <c r="J180" s="2">
        <v>7</v>
      </c>
    </row>
    <row r="181" spans="1:13">
      <c r="A181" s="2">
        <v>1963</v>
      </c>
      <c r="D181" s="2" t="s">
        <v>154</v>
      </c>
      <c r="E181" s="2" t="s">
        <v>106</v>
      </c>
      <c r="F181" s="2">
        <v>3432</v>
      </c>
      <c r="G181" s="2" t="s">
        <v>21</v>
      </c>
      <c r="H181" s="2" t="s">
        <v>18</v>
      </c>
      <c r="I181" s="2">
        <v>3</v>
      </c>
      <c r="J181" s="2">
        <v>40</v>
      </c>
      <c r="M181" s="2">
        <v>400</v>
      </c>
    </row>
    <row r="182" spans="1:13">
      <c r="A182" s="2">
        <v>1963</v>
      </c>
      <c r="D182" s="2" t="s">
        <v>83</v>
      </c>
      <c r="E182" s="2" t="s">
        <v>20</v>
      </c>
      <c r="F182" s="2">
        <v>3676</v>
      </c>
      <c r="G182" s="2" t="s">
        <v>21</v>
      </c>
      <c r="H182" s="2" t="s">
        <v>18</v>
      </c>
      <c r="I182" s="2">
        <v>2</v>
      </c>
      <c r="J182" s="2">
        <v>1</v>
      </c>
    </row>
    <row r="183" spans="1:13">
      <c r="A183" s="2">
        <v>1963</v>
      </c>
      <c r="D183" s="2" t="s">
        <v>139</v>
      </c>
      <c r="E183" s="2" t="s">
        <v>48</v>
      </c>
      <c r="F183" s="2">
        <v>2847</v>
      </c>
      <c r="G183" s="2" t="s">
        <v>21</v>
      </c>
      <c r="H183" s="2" t="s">
        <v>18</v>
      </c>
      <c r="I183" s="2">
        <v>2</v>
      </c>
    </row>
    <row r="184" spans="1:13">
      <c r="A184" s="2">
        <v>1962</v>
      </c>
      <c r="D184" s="2" t="s">
        <v>40</v>
      </c>
      <c r="E184" s="2" t="s">
        <v>20</v>
      </c>
      <c r="F184" s="2">
        <v>1715</v>
      </c>
      <c r="G184" s="2" t="s">
        <v>21</v>
      </c>
      <c r="H184" s="2" t="s">
        <v>18</v>
      </c>
      <c r="I184" s="2">
        <v>2</v>
      </c>
      <c r="J184" s="2">
        <v>5</v>
      </c>
      <c r="K184" s="2">
        <v>5</v>
      </c>
    </row>
    <row r="185" spans="1:13">
      <c r="A185" s="2">
        <v>1962</v>
      </c>
      <c r="D185" s="2" t="s">
        <v>156</v>
      </c>
      <c r="E185" s="2" t="s">
        <v>16</v>
      </c>
      <c r="F185" s="2">
        <v>2077</v>
      </c>
      <c r="G185" s="2" t="s">
        <v>21</v>
      </c>
      <c r="H185" s="2" t="s">
        <v>18</v>
      </c>
      <c r="I185" s="2">
        <v>3</v>
      </c>
      <c r="J185" s="2">
        <v>5</v>
      </c>
      <c r="K185" s="2">
        <v>11</v>
      </c>
    </row>
    <row r="186" spans="1:13" ht="30">
      <c r="A186" s="2">
        <v>1961</v>
      </c>
      <c r="D186" s="2" t="s">
        <v>157</v>
      </c>
      <c r="E186" s="2" t="s">
        <v>16</v>
      </c>
      <c r="F186" s="2">
        <v>2560</v>
      </c>
      <c r="G186" s="2" t="s">
        <v>17</v>
      </c>
      <c r="H186" s="2" t="s">
        <v>18</v>
      </c>
      <c r="I186" s="2">
        <v>2</v>
      </c>
      <c r="J186" s="2">
        <v>1</v>
      </c>
    </row>
    <row r="187" spans="1:13">
      <c r="A187" s="2">
        <v>1960</v>
      </c>
      <c r="B187" s="2" t="s">
        <v>55</v>
      </c>
      <c r="C187" s="2" t="s">
        <v>56</v>
      </c>
      <c r="D187" s="2" t="s">
        <v>47</v>
      </c>
      <c r="E187" s="2" t="s">
        <v>48</v>
      </c>
      <c r="F187" s="2">
        <v>2236</v>
      </c>
      <c r="G187" s="2" t="s">
        <v>21</v>
      </c>
      <c r="H187" s="2" t="s">
        <v>22</v>
      </c>
      <c r="I187" s="2">
        <v>3</v>
      </c>
    </row>
    <row r="188" spans="1:13">
      <c r="A188" s="2">
        <v>1958</v>
      </c>
      <c r="B188" s="2" t="s">
        <v>55</v>
      </c>
      <c r="D188" s="2" t="s">
        <v>159</v>
      </c>
      <c r="E188" s="2" t="s">
        <v>90</v>
      </c>
      <c r="F188" s="2">
        <v>-2</v>
      </c>
      <c r="G188" s="2" t="s">
        <v>63</v>
      </c>
      <c r="H188" s="2" t="s">
        <v>18</v>
      </c>
      <c r="I188" s="2">
        <v>2</v>
      </c>
    </row>
    <row r="189" spans="1:13">
      <c r="A189" s="2">
        <v>1958</v>
      </c>
      <c r="D189" s="2" t="s">
        <v>158</v>
      </c>
      <c r="E189" s="2" t="s">
        <v>20</v>
      </c>
      <c r="F189" s="2">
        <v>1324</v>
      </c>
      <c r="G189" s="2" t="s">
        <v>21</v>
      </c>
      <c r="H189" s="2" t="s">
        <v>18</v>
      </c>
      <c r="I189" s="2">
        <v>2</v>
      </c>
      <c r="J189" s="2">
        <v>1</v>
      </c>
      <c r="K189" s="2">
        <v>10</v>
      </c>
    </row>
    <row r="190" spans="1:13">
      <c r="A190" s="2">
        <v>1957</v>
      </c>
      <c r="D190" s="2" t="s">
        <v>127</v>
      </c>
      <c r="E190" s="2" t="s">
        <v>16</v>
      </c>
      <c r="F190" s="2">
        <v>1592</v>
      </c>
      <c r="G190" s="2" t="s">
        <v>63</v>
      </c>
      <c r="H190" s="2" t="s">
        <v>18</v>
      </c>
      <c r="I190" s="2">
        <v>2</v>
      </c>
      <c r="J190" s="2">
        <v>12</v>
      </c>
    </row>
    <row r="191" spans="1:13">
      <c r="A191" s="2">
        <v>1957</v>
      </c>
      <c r="D191" s="2" t="s">
        <v>32</v>
      </c>
      <c r="E191" s="2" t="s">
        <v>20</v>
      </c>
      <c r="F191" s="2">
        <v>2947</v>
      </c>
      <c r="G191" s="2" t="s">
        <v>21</v>
      </c>
      <c r="H191" s="2" t="s">
        <v>18</v>
      </c>
      <c r="I191" s="2">
        <v>2</v>
      </c>
      <c r="J191" s="2">
        <v>6</v>
      </c>
    </row>
    <row r="192" spans="1:13">
      <c r="A192" s="2">
        <v>1957</v>
      </c>
      <c r="D192" s="2" t="s">
        <v>113</v>
      </c>
      <c r="E192" s="2" t="s">
        <v>16</v>
      </c>
      <c r="F192" s="2">
        <v>758</v>
      </c>
      <c r="G192" s="2" t="s">
        <v>21</v>
      </c>
      <c r="H192" s="2" t="s">
        <v>18</v>
      </c>
      <c r="I192" s="2">
        <v>2</v>
      </c>
      <c r="J192" s="2">
        <v>1</v>
      </c>
      <c r="K192" s="2">
        <v>53</v>
      </c>
    </row>
    <row r="193" spans="1:13" ht="30">
      <c r="A193" s="2">
        <v>1957</v>
      </c>
      <c r="C193" s="2" t="s">
        <v>56</v>
      </c>
      <c r="D193" s="2" t="s">
        <v>160</v>
      </c>
      <c r="E193" s="2" t="s">
        <v>25</v>
      </c>
      <c r="F193" s="2">
        <v>2149</v>
      </c>
      <c r="G193" s="2" t="s">
        <v>21</v>
      </c>
      <c r="H193" s="2" t="s">
        <v>18</v>
      </c>
      <c r="I193" s="2">
        <v>2</v>
      </c>
    </row>
    <row r="194" spans="1:13" ht="30">
      <c r="A194" s="2">
        <v>1956</v>
      </c>
      <c r="B194" s="2" t="s">
        <v>55</v>
      </c>
      <c r="D194" s="2" t="s">
        <v>161</v>
      </c>
      <c r="E194" s="2" t="s">
        <v>37</v>
      </c>
      <c r="F194" s="2">
        <v>2882</v>
      </c>
      <c r="G194" s="2" t="s">
        <v>21</v>
      </c>
      <c r="H194" s="2" t="s">
        <v>18</v>
      </c>
      <c r="I194" s="2">
        <v>5</v>
      </c>
    </row>
    <row r="195" spans="1:13" ht="30">
      <c r="A195" s="2">
        <v>1955</v>
      </c>
      <c r="D195" s="2" t="s">
        <v>162</v>
      </c>
      <c r="E195" s="2" t="s">
        <v>48</v>
      </c>
      <c r="F195" s="2">
        <v>1114</v>
      </c>
      <c r="G195" s="2" t="s">
        <v>163</v>
      </c>
      <c r="H195" s="2" t="s">
        <v>18</v>
      </c>
      <c r="I195" s="2">
        <v>4</v>
      </c>
      <c r="J195" s="2">
        <v>2</v>
      </c>
    </row>
    <row r="196" spans="1:13" ht="30">
      <c r="A196" s="2">
        <v>1955</v>
      </c>
      <c r="D196" s="2" t="s">
        <v>35</v>
      </c>
      <c r="E196" s="2" t="s">
        <v>16</v>
      </c>
      <c r="F196" s="2">
        <v>1117</v>
      </c>
      <c r="G196" s="2" t="s">
        <v>21</v>
      </c>
      <c r="H196" s="2" t="s">
        <v>18</v>
      </c>
      <c r="I196" s="2">
        <v>3</v>
      </c>
    </row>
    <row r="197" spans="1:13" ht="30">
      <c r="A197" s="2">
        <v>1954</v>
      </c>
      <c r="D197" s="2" t="s">
        <v>164</v>
      </c>
      <c r="E197" s="2" t="s">
        <v>87</v>
      </c>
      <c r="F197" s="2">
        <v>685</v>
      </c>
      <c r="G197" s="2" t="s">
        <v>21</v>
      </c>
      <c r="H197" s="2" t="s">
        <v>18</v>
      </c>
      <c r="I197" s="2">
        <v>2</v>
      </c>
      <c r="J197" s="2">
        <v>25</v>
      </c>
    </row>
    <row r="198" spans="1:13" ht="30">
      <c r="A198" s="2">
        <v>1954</v>
      </c>
      <c r="D198" s="2" t="s">
        <v>165</v>
      </c>
      <c r="E198" s="2" t="s">
        <v>30</v>
      </c>
      <c r="F198" s="2">
        <v>1332</v>
      </c>
      <c r="G198" s="2" t="s">
        <v>21</v>
      </c>
      <c r="H198" s="2" t="s">
        <v>18</v>
      </c>
      <c r="J198" s="2">
        <v>2</v>
      </c>
    </row>
    <row r="199" spans="1:13">
      <c r="A199" s="2">
        <v>1954</v>
      </c>
      <c r="B199" s="2" t="s">
        <v>55</v>
      </c>
      <c r="D199" s="2" t="s">
        <v>77</v>
      </c>
      <c r="E199" s="2" t="s">
        <v>76</v>
      </c>
      <c r="F199" s="2">
        <v>926</v>
      </c>
      <c r="G199" s="2" t="s">
        <v>21</v>
      </c>
      <c r="H199" s="2" t="s">
        <v>18</v>
      </c>
    </row>
    <row r="200" spans="1:13">
      <c r="A200" s="2">
        <v>1953</v>
      </c>
      <c r="D200" s="2" t="s">
        <v>127</v>
      </c>
      <c r="E200" s="2" t="s">
        <v>16</v>
      </c>
      <c r="F200" s="2">
        <v>1592</v>
      </c>
      <c r="G200" s="2" t="s">
        <v>63</v>
      </c>
      <c r="H200" s="2" t="s">
        <v>18</v>
      </c>
      <c r="I200" s="2">
        <v>2</v>
      </c>
      <c r="J200" s="2">
        <v>6</v>
      </c>
    </row>
    <row r="201" spans="1:13">
      <c r="A201" s="2">
        <v>1953</v>
      </c>
      <c r="D201" s="2" t="s">
        <v>32</v>
      </c>
      <c r="E201" s="2" t="s">
        <v>20</v>
      </c>
      <c r="F201" s="2">
        <v>2947</v>
      </c>
      <c r="G201" s="2" t="s">
        <v>21</v>
      </c>
      <c r="H201" s="2" t="s">
        <v>18</v>
      </c>
      <c r="I201" s="2">
        <v>3</v>
      </c>
      <c r="J201" s="2">
        <v>64</v>
      </c>
      <c r="K201" s="2">
        <v>57</v>
      </c>
      <c r="M201" s="2">
        <v>144</v>
      </c>
    </row>
    <row r="202" spans="1:13" ht="30">
      <c r="A202" s="2">
        <v>1953</v>
      </c>
      <c r="B202" s="2" t="s">
        <v>55</v>
      </c>
      <c r="D202" s="2" t="s">
        <v>166</v>
      </c>
      <c r="E202" s="2" t="s">
        <v>16</v>
      </c>
      <c r="F202" s="2">
        <v>360</v>
      </c>
      <c r="G202" s="2" t="s">
        <v>136</v>
      </c>
      <c r="H202" s="2" t="s">
        <v>22</v>
      </c>
      <c r="I202" s="2">
        <v>2</v>
      </c>
    </row>
    <row r="203" spans="1:13" ht="30">
      <c r="A203" s="2">
        <v>1953</v>
      </c>
      <c r="B203" s="2" t="s">
        <v>55</v>
      </c>
      <c r="D203" s="2" t="s">
        <v>166</v>
      </c>
      <c r="E203" s="2" t="s">
        <v>16</v>
      </c>
      <c r="F203" s="2">
        <v>360</v>
      </c>
      <c r="G203" s="2" t="s">
        <v>136</v>
      </c>
      <c r="H203" s="2" t="s">
        <v>22</v>
      </c>
      <c r="I203" s="2">
        <v>2</v>
      </c>
    </row>
    <row r="204" spans="1:13">
      <c r="A204" s="2">
        <v>1953</v>
      </c>
      <c r="D204" s="2" t="s">
        <v>113</v>
      </c>
      <c r="E204" s="2" t="s">
        <v>16</v>
      </c>
      <c r="F204" s="2">
        <v>758</v>
      </c>
      <c r="G204" s="2" t="s">
        <v>21</v>
      </c>
      <c r="H204" s="2" t="s">
        <v>18</v>
      </c>
      <c r="I204" s="2">
        <v>1</v>
      </c>
      <c r="J204" s="2">
        <v>1</v>
      </c>
    </row>
    <row r="205" spans="1:13" ht="30">
      <c r="A205" s="2">
        <v>1953</v>
      </c>
      <c r="D205" s="2" t="s">
        <v>108</v>
      </c>
      <c r="E205" s="2" t="s">
        <v>20</v>
      </c>
      <c r="F205" s="2">
        <v>862</v>
      </c>
      <c r="G205" s="2" t="s">
        <v>17</v>
      </c>
      <c r="H205" s="2" t="s">
        <v>18</v>
      </c>
      <c r="I205" s="2">
        <v>0</v>
      </c>
      <c r="J205" s="2">
        <v>5</v>
      </c>
      <c r="K205" s="2">
        <v>1</v>
      </c>
    </row>
    <row r="206" spans="1:13" ht="30">
      <c r="A206" s="2">
        <v>1953</v>
      </c>
      <c r="B206" s="2" t="s">
        <v>55</v>
      </c>
      <c r="D206" s="2" t="s">
        <v>167</v>
      </c>
      <c r="E206" s="2" t="s">
        <v>87</v>
      </c>
      <c r="F206" s="2">
        <v>270</v>
      </c>
      <c r="G206" s="2" t="s">
        <v>17</v>
      </c>
      <c r="H206" s="2" t="s">
        <v>18</v>
      </c>
      <c r="I206" s="2">
        <v>0</v>
      </c>
    </row>
    <row r="207" spans="1:13" ht="30">
      <c r="A207" s="2">
        <v>1952</v>
      </c>
      <c r="D207" s="2" t="s">
        <v>168</v>
      </c>
      <c r="E207" s="2" t="s">
        <v>30</v>
      </c>
      <c r="F207" s="2">
        <v>2329</v>
      </c>
      <c r="G207" s="2" t="s">
        <v>146</v>
      </c>
      <c r="H207" s="2" t="s">
        <v>169</v>
      </c>
      <c r="I207" s="2">
        <v>1</v>
      </c>
      <c r="J207" s="2">
        <v>12</v>
      </c>
    </row>
    <row r="208" spans="1:13" ht="30">
      <c r="A208" s="2">
        <v>1952</v>
      </c>
      <c r="B208" s="2" t="s">
        <v>55</v>
      </c>
      <c r="D208" s="2" t="s">
        <v>166</v>
      </c>
      <c r="E208" s="2" t="s">
        <v>16</v>
      </c>
      <c r="F208" s="2">
        <v>360</v>
      </c>
      <c r="G208" s="2" t="s">
        <v>136</v>
      </c>
      <c r="H208" s="2" t="s">
        <v>22</v>
      </c>
      <c r="I208" s="2">
        <v>2</v>
      </c>
      <c r="J208" s="2">
        <v>31</v>
      </c>
    </row>
    <row r="209" spans="1:11" ht="30">
      <c r="A209" s="2">
        <v>1952</v>
      </c>
      <c r="B209" s="2" t="s">
        <v>55</v>
      </c>
      <c r="D209" s="2" t="s">
        <v>166</v>
      </c>
      <c r="E209" s="2" t="s">
        <v>16</v>
      </c>
      <c r="F209" s="2">
        <v>360</v>
      </c>
      <c r="G209" s="2" t="s">
        <v>136</v>
      </c>
      <c r="H209" s="2" t="s">
        <v>22</v>
      </c>
      <c r="I209" s="2">
        <v>2</v>
      </c>
    </row>
    <row r="210" spans="1:11" ht="30">
      <c r="A210" s="2">
        <v>1952</v>
      </c>
      <c r="B210" s="2" t="s">
        <v>55</v>
      </c>
      <c r="D210" s="2" t="s">
        <v>166</v>
      </c>
      <c r="E210" s="2" t="s">
        <v>16</v>
      </c>
      <c r="F210" s="2">
        <v>360</v>
      </c>
      <c r="G210" s="2" t="s">
        <v>136</v>
      </c>
      <c r="H210" s="2" t="s">
        <v>22</v>
      </c>
      <c r="I210" s="2">
        <v>2</v>
      </c>
    </row>
    <row r="211" spans="1:11" ht="30">
      <c r="A211" s="2">
        <v>1952</v>
      </c>
      <c r="B211" s="2" t="s">
        <v>55</v>
      </c>
      <c r="D211" s="2" t="s">
        <v>166</v>
      </c>
      <c r="E211" s="2" t="s">
        <v>16</v>
      </c>
      <c r="F211" s="2">
        <v>360</v>
      </c>
      <c r="G211" s="2" t="s">
        <v>136</v>
      </c>
      <c r="H211" s="2" t="s">
        <v>22</v>
      </c>
      <c r="I211" s="2">
        <v>2</v>
      </c>
    </row>
    <row r="212" spans="1:11">
      <c r="A212" s="2">
        <v>1951</v>
      </c>
      <c r="B212" s="2" t="s">
        <v>55</v>
      </c>
      <c r="C212" s="2" t="s">
        <v>56</v>
      </c>
      <c r="D212" s="2" t="s">
        <v>171</v>
      </c>
      <c r="E212" s="2" t="s">
        <v>97</v>
      </c>
      <c r="F212" s="2">
        <v>872</v>
      </c>
      <c r="G212" s="2" t="s">
        <v>21</v>
      </c>
      <c r="H212" s="2" t="s">
        <v>18</v>
      </c>
    </row>
    <row r="213" spans="1:11" ht="30">
      <c r="A213" s="2">
        <v>1951</v>
      </c>
      <c r="B213" s="2" t="s">
        <v>55</v>
      </c>
      <c r="D213" s="2" t="s">
        <v>172</v>
      </c>
      <c r="E213" s="2" t="s">
        <v>141</v>
      </c>
      <c r="F213" s="2">
        <v>-20</v>
      </c>
      <c r="G213" s="2" t="s">
        <v>136</v>
      </c>
      <c r="H213" s="2" t="s">
        <v>18</v>
      </c>
      <c r="I213" s="2">
        <v>2</v>
      </c>
    </row>
    <row r="214" spans="1:11">
      <c r="A214" s="2">
        <v>1951</v>
      </c>
      <c r="D214" s="2" t="s">
        <v>23</v>
      </c>
      <c r="E214" s="2" t="s">
        <v>20</v>
      </c>
      <c r="F214" s="2">
        <v>1731</v>
      </c>
      <c r="G214" s="2" t="s">
        <v>21</v>
      </c>
      <c r="H214" s="2" t="s">
        <v>18</v>
      </c>
      <c r="I214" s="2">
        <v>3</v>
      </c>
      <c r="J214" s="2">
        <v>7</v>
      </c>
    </row>
    <row r="215" spans="1:11" ht="30">
      <c r="A215" s="2">
        <v>1951</v>
      </c>
      <c r="D215" s="2" t="s">
        <v>170</v>
      </c>
      <c r="E215" s="2" t="s">
        <v>87</v>
      </c>
      <c r="F215" s="2">
        <v>1680</v>
      </c>
      <c r="G215" s="2" t="s">
        <v>21</v>
      </c>
      <c r="H215" s="2" t="s">
        <v>18</v>
      </c>
      <c r="I215" s="2">
        <v>4</v>
      </c>
      <c r="J215" s="2">
        <v>2942</v>
      </c>
    </row>
    <row r="216" spans="1:11" ht="30">
      <c r="A216" s="2">
        <v>1950</v>
      </c>
      <c r="D216" s="2" t="s">
        <v>157</v>
      </c>
      <c r="E216" s="2" t="s">
        <v>16</v>
      </c>
      <c r="F216" s="2">
        <v>2560</v>
      </c>
      <c r="G216" s="2" t="s">
        <v>17</v>
      </c>
      <c r="H216" s="2" t="s">
        <v>18</v>
      </c>
      <c r="I216" s="2">
        <v>2</v>
      </c>
      <c r="J216" s="2">
        <v>1</v>
      </c>
      <c r="K216" s="2">
        <v>1</v>
      </c>
    </row>
    <row r="217" spans="1:11">
      <c r="A217" s="2">
        <v>1950</v>
      </c>
      <c r="D217" s="2" t="s">
        <v>83</v>
      </c>
      <c r="E217" s="2" t="s">
        <v>20</v>
      </c>
      <c r="F217" s="2">
        <v>3676</v>
      </c>
      <c r="G217" s="2" t="s">
        <v>21</v>
      </c>
      <c r="H217" s="2" t="s">
        <v>18</v>
      </c>
      <c r="I217" s="2">
        <v>1</v>
      </c>
      <c r="J217" s="2">
        <v>6</v>
      </c>
    </row>
    <row r="218" spans="1:11">
      <c r="A218" s="2">
        <v>1949</v>
      </c>
      <c r="D218" s="2" t="s">
        <v>173</v>
      </c>
      <c r="E218" s="2" t="s">
        <v>61</v>
      </c>
      <c r="F218" s="2">
        <v>4650</v>
      </c>
      <c r="G218" s="2" t="s">
        <v>21</v>
      </c>
      <c r="H218" s="2" t="s">
        <v>18</v>
      </c>
      <c r="I218" s="2">
        <v>2</v>
      </c>
      <c r="J218" s="2">
        <v>17</v>
      </c>
    </row>
    <row r="219" spans="1:11" ht="30">
      <c r="A219" s="2">
        <v>1948</v>
      </c>
      <c r="D219" s="2" t="s">
        <v>165</v>
      </c>
      <c r="E219" s="2" t="s">
        <v>30</v>
      </c>
      <c r="F219" s="2">
        <v>1332</v>
      </c>
      <c r="G219" s="2" t="s">
        <v>21</v>
      </c>
      <c r="H219" s="2" t="s">
        <v>18</v>
      </c>
      <c r="I219" s="2">
        <v>3</v>
      </c>
      <c r="J219" s="2">
        <v>68</v>
      </c>
    </row>
    <row r="220" spans="1:11" ht="30">
      <c r="A220" s="2">
        <v>1948</v>
      </c>
      <c r="D220" s="2" t="s">
        <v>119</v>
      </c>
      <c r="E220" s="2" t="s">
        <v>20</v>
      </c>
      <c r="F220" s="2">
        <v>1018</v>
      </c>
      <c r="G220" s="2" t="s">
        <v>17</v>
      </c>
      <c r="H220" s="2" t="s">
        <v>18</v>
      </c>
      <c r="I220" s="2">
        <v>2</v>
      </c>
    </row>
    <row r="221" spans="1:11">
      <c r="A221" s="2">
        <v>1948</v>
      </c>
      <c r="D221" s="2" t="s">
        <v>139</v>
      </c>
      <c r="E221" s="2" t="s">
        <v>48</v>
      </c>
      <c r="F221" s="2">
        <v>2847</v>
      </c>
      <c r="G221" s="2" t="s">
        <v>21</v>
      </c>
      <c r="H221" s="2" t="s">
        <v>18</v>
      </c>
      <c r="I221" s="2">
        <v>3</v>
      </c>
      <c r="J221" s="2">
        <v>36</v>
      </c>
    </row>
    <row r="222" spans="1:11" ht="30">
      <c r="A222" s="2">
        <v>1947</v>
      </c>
      <c r="D222" s="2" t="s">
        <v>157</v>
      </c>
      <c r="E222" s="2" t="s">
        <v>16</v>
      </c>
      <c r="F222" s="2">
        <v>2560</v>
      </c>
      <c r="G222" s="2" t="s">
        <v>17</v>
      </c>
      <c r="H222" s="2" t="s">
        <v>18</v>
      </c>
      <c r="I222" s="2">
        <v>2</v>
      </c>
      <c r="J222" s="2">
        <v>11</v>
      </c>
    </row>
    <row r="223" spans="1:11">
      <c r="A223" s="2">
        <v>1947</v>
      </c>
      <c r="D223" s="2" t="s">
        <v>125</v>
      </c>
      <c r="E223" s="2" t="s">
        <v>50</v>
      </c>
      <c r="F223" s="2">
        <v>1491</v>
      </c>
      <c r="G223" s="2" t="s">
        <v>21</v>
      </c>
      <c r="H223" s="2" t="s">
        <v>18</v>
      </c>
      <c r="I223" s="2">
        <v>4</v>
      </c>
      <c r="J223" s="2">
        <v>1</v>
      </c>
    </row>
    <row r="224" spans="1:11">
      <c r="A224" s="2">
        <v>1947</v>
      </c>
      <c r="D224" s="2" t="s">
        <v>29</v>
      </c>
      <c r="E224" s="2" t="s">
        <v>30</v>
      </c>
      <c r="F224" s="2">
        <v>2462</v>
      </c>
      <c r="G224" s="2" t="s">
        <v>21</v>
      </c>
      <c r="H224" s="2" t="s">
        <v>18</v>
      </c>
      <c r="I224" s="2">
        <v>2</v>
      </c>
    </row>
    <row r="225" spans="1:13" ht="30">
      <c r="A225" s="2">
        <v>1946</v>
      </c>
      <c r="D225" s="2" t="s">
        <v>35</v>
      </c>
      <c r="E225" s="2" t="s">
        <v>16</v>
      </c>
      <c r="F225" s="2">
        <v>1117</v>
      </c>
      <c r="G225" s="2" t="s">
        <v>21</v>
      </c>
      <c r="H225" s="2" t="s">
        <v>18</v>
      </c>
      <c r="I225" s="2">
        <v>2</v>
      </c>
      <c r="J225" s="2">
        <v>1</v>
      </c>
    </row>
    <row r="226" spans="1:13">
      <c r="A226" s="2">
        <v>1946</v>
      </c>
      <c r="D226" s="2" t="s">
        <v>83</v>
      </c>
      <c r="E226" s="2" t="s">
        <v>20</v>
      </c>
      <c r="F226" s="2">
        <v>3676</v>
      </c>
      <c r="G226" s="2" t="s">
        <v>21</v>
      </c>
      <c r="H226" s="2" t="s">
        <v>18</v>
      </c>
      <c r="I226" s="2">
        <v>2</v>
      </c>
      <c r="J226" s="2">
        <v>6</v>
      </c>
      <c r="M226" s="2">
        <v>81</v>
      </c>
    </row>
    <row r="227" spans="1:13">
      <c r="A227" s="2">
        <v>1946</v>
      </c>
      <c r="D227" s="2" t="s">
        <v>83</v>
      </c>
      <c r="E227" s="2" t="s">
        <v>20</v>
      </c>
      <c r="F227" s="2">
        <v>3676</v>
      </c>
      <c r="G227" s="2" t="s">
        <v>21</v>
      </c>
      <c r="H227" s="2" t="s">
        <v>18</v>
      </c>
      <c r="I227" s="2">
        <v>2</v>
      </c>
    </row>
    <row r="228" spans="1:13" ht="30">
      <c r="A228" s="2">
        <v>1944</v>
      </c>
      <c r="D228" s="2" t="s">
        <v>175</v>
      </c>
      <c r="E228" s="2" t="s">
        <v>25</v>
      </c>
      <c r="F228" s="2">
        <v>1730</v>
      </c>
      <c r="G228" s="2" t="s">
        <v>21</v>
      </c>
      <c r="H228" s="2" t="s">
        <v>18</v>
      </c>
      <c r="I228" s="2">
        <v>3</v>
      </c>
      <c r="J228" s="2">
        <v>1</v>
      </c>
    </row>
    <row r="229" spans="1:13" ht="30">
      <c r="A229" s="2">
        <v>1944</v>
      </c>
      <c r="D229" s="2" t="s">
        <v>126</v>
      </c>
      <c r="E229" s="2" t="s">
        <v>20</v>
      </c>
      <c r="F229" s="2">
        <v>2565</v>
      </c>
      <c r="G229" s="2" t="s">
        <v>17</v>
      </c>
      <c r="H229" s="2" t="s">
        <v>18</v>
      </c>
      <c r="I229" s="2">
        <v>2</v>
      </c>
      <c r="J229" s="2">
        <v>117</v>
      </c>
      <c r="K229" s="2">
        <v>250</v>
      </c>
    </row>
    <row r="230" spans="1:13">
      <c r="A230" s="2">
        <v>1944</v>
      </c>
      <c r="B230" s="2" t="s">
        <v>55</v>
      </c>
      <c r="D230" s="2" t="s">
        <v>77</v>
      </c>
      <c r="E230" s="2" t="s">
        <v>76</v>
      </c>
      <c r="F230" s="2">
        <v>926</v>
      </c>
      <c r="G230" s="2" t="s">
        <v>21</v>
      </c>
      <c r="H230" s="2" t="s">
        <v>18</v>
      </c>
      <c r="I230" s="2">
        <v>2</v>
      </c>
    </row>
    <row r="231" spans="1:13">
      <c r="A231" s="2">
        <v>1944</v>
      </c>
      <c r="D231" s="2" t="s">
        <v>129</v>
      </c>
      <c r="E231" s="2" t="s">
        <v>16</v>
      </c>
      <c r="F231" s="2">
        <v>731</v>
      </c>
      <c r="G231" s="2" t="s">
        <v>21</v>
      </c>
      <c r="H231" s="2" t="s">
        <v>18</v>
      </c>
      <c r="I231" s="2">
        <v>2</v>
      </c>
      <c r="J231" s="2">
        <v>1</v>
      </c>
    </row>
    <row r="232" spans="1:13" ht="30">
      <c r="A232" s="2">
        <v>1944</v>
      </c>
      <c r="D232" s="2" t="s">
        <v>174</v>
      </c>
      <c r="E232" s="2" t="s">
        <v>76</v>
      </c>
      <c r="F232" s="2">
        <v>1281</v>
      </c>
      <c r="G232" s="2" t="s">
        <v>17</v>
      </c>
      <c r="H232" s="2" t="s">
        <v>18</v>
      </c>
      <c r="I232" s="2">
        <v>2</v>
      </c>
      <c r="J232" s="2">
        <v>27</v>
      </c>
    </row>
    <row r="233" spans="1:13">
      <c r="A233" s="2">
        <v>1943</v>
      </c>
      <c r="D233" s="2" t="s">
        <v>177</v>
      </c>
      <c r="E233" s="2" t="s">
        <v>46</v>
      </c>
      <c r="F233" s="2">
        <v>1690</v>
      </c>
      <c r="G233" s="2" t="s">
        <v>26</v>
      </c>
      <c r="H233" s="2" t="s">
        <v>18</v>
      </c>
      <c r="I233" s="2">
        <v>3</v>
      </c>
      <c r="J233" s="2">
        <v>1</v>
      </c>
    </row>
    <row r="234" spans="1:13" ht="30">
      <c r="A234" s="2">
        <v>1943</v>
      </c>
      <c r="D234" s="2" t="s">
        <v>176</v>
      </c>
      <c r="E234" s="2" t="s">
        <v>82</v>
      </c>
      <c r="F234" s="2">
        <v>3860</v>
      </c>
      <c r="G234" s="2" t="s">
        <v>98</v>
      </c>
      <c r="H234" s="2" t="s">
        <v>18</v>
      </c>
      <c r="I234" s="2">
        <v>4</v>
      </c>
      <c r="J234" s="2">
        <v>3</v>
      </c>
    </row>
    <row r="235" spans="1:13" ht="30">
      <c r="A235" s="2">
        <v>1941</v>
      </c>
      <c r="D235" s="2" t="s">
        <v>157</v>
      </c>
      <c r="E235" s="2" t="s">
        <v>16</v>
      </c>
      <c r="F235" s="2">
        <v>2560</v>
      </c>
      <c r="G235" s="2" t="s">
        <v>17</v>
      </c>
      <c r="H235" s="2" t="s">
        <v>18</v>
      </c>
      <c r="I235" s="2">
        <v>2</v>
      </c>
      <c r="J235" s="2">
        <v>1</v>
      </c>
      <c r="K235" s="2">
        <v>1</v>
      </c>
    </row>
    <row r="236" spans="1:13">
      <c r="A236" s="2">
        <v>1941</v>
      </c>
      <c r="D236" s="2" t="s">
        <v>83</v>
      </c>
      <c r="E236" s="2" t="s">
        <v>20</v>
      </c>
      <c r="F236" s="2">
        <v>3676</v>
      </c>
      <c r="G236" s="2" t="s">
        <v>21</v>
      </c>
      <c r="H236" s="2" t="s">
        <v>18</v>
      </c>
      <c r="I236" s="2">
        <v>2</v>
      </c>
    </row>
    <row r="237" spans="1:13" ht="30">
      <c r="A237" s="2">
        <v>1940</v>
      </c>
      <c r="D237" s="2" t="s">
        <v>44</v>
      </c>
      <c r="E237" s="2" t="s">
        <v>20</v>
      </c>
      <c r="F237" s="2">
        <v>1784</v>
      </c>
      <c r="G237" s="2" t="s">
        <v>21</v>
      </c>
      <c r="H237" s="2" t="s">
        <v>18</v>
      </c>
      <c r="I237" s="2">
        <v>2</v>
      </c>
      <c r="J237" s="2">
        <v>1</v>
      </c>
      <c r="K237" s="2">
        <v>2</v>
      </c>
    </row>
    <row r="238" spans="1:13" ht="30">
      <c r="A238" s="2">
        <v>1940</v>
      </c>
      <c r="D238" s="2" t="s">
        <v>147</v>
      </c>
      <c r="E238" s="2" t="s">
        <v>148</v>
      </c>
      <c r="F238" s="2">
        <v>2890</v>
      </c>
      <c r="G238" s="2" t="s">
        <v>21</v>
      </c>
      <c r="H238" s="2" t="s">
        <v>18</v>
      </c>
      <c r="I238" s="2">
        <v>2</v>
      </c>
    </row>
    <row r="239" spans="1:13" ht="30">
      <c r="A239" s="2">
        <v>1940</v>
      </c>
      <c r="D239" s="2" t="s">
        <v>78</v>
      </c>
      <c r="E239" s="2" t="s">
        <v>16</v>
      </c>
      <c r="F239" s="2">
        <v>815</v>
      </c>
      <c r="G239" s="2" t="s">
        <v>21</v>
      </c>
      <c r="H239" s="2" t="s">
        <v>18</v>
      </c>
      <c r="I239" s="2">
        <v>2</v>
      </c>
      <c r="J239" s="2">
        <v>11</v>
      </c>
      <c r="K239" s="2">
        <v>20</v>
      </c>
    </row>
    <row r="240" spans="1:13" ht="30">
      <c r="A240" s="2">
        <v>1939</v>
      </c>
      <c r="D240" s="2" t="s">
        <v>126</v>
      </c>
      <c r="E240" s="2" t="s">
        <v>20</v>
      </c>
      <c r="F240" s="2">
        <v>2565</v>
      </c>
      <c r="G240" s="2" t="s">
        <v>17</v>
      </c>
      <c r="H240" s="2" t="s">
        <v>18</v>
      </c>
      <c r="I240" s="2">
        <v>1</v>
      </c>
      <c r="J240" s="2">
        <v>10</v>
      </c>
    </row>
    <row r="241" spans="1:13">
      <c r="A241" s="2">
        <v>1939</v>
      </c>
      <c r="D241" s="2" t="s">
        <v>178</v>
      </c>
      <c r="E241" s="2" t="s">
        <v>16</v>
      </c>
      <c r="F241" s="2">
        <v>403</v>
      </c>
      <c r="G241" s="2" t="s">
        <v>21</v>
      </c>
      <c r="H241" s="2" t="s">
        <v>18</v>
      </c>
      <c r="I241" s="2">
        <v>2</v>
      </c>
      <c r="J241" s="2">
        <v>2</v>
      </c>
    </row>
    <row r="242" spans="1:13">
      <c r="A242" s="2">
        <v>1938</v>
      </c>
      <c r="D242" s="2" t="s">
        <v>29</v>
      </c>
      <c r="E242" s="2" t="s">
        <v>30</v>
      </c>
      <c r="F242" s="2">
        <v>2462</v>
      </c>
      <c r="G242" s="2" t="s">
        <v>21</v>
      </c>
      <c r="H242" s="2" t="s">
        <v>18</v>
      </c>
      <c r="I242" s="2">
        <v>2</v>
      </c>
    </row>
    <row r="243" spans="1:13" ht="30">
      <c r="A243" s="2">
        <v>1938</v>
      </c>
      <c r="B243" s="2" t="s">
        <v>55</v>
      </c>
      <c r="D243" s="2" t="s">
        <v>179</v>
      </c>
      <c r="E243" s="2" t="s">
        <v>74</v>
      </c>
      <c r="F243" s="2">
        <v>3058</v>
      </c>
      <c r="G243" s="2" t="s">
        <v>26</v>
      </c>
      <c r="H243" s="2" t="s">
        <v>18</v>
      </c>
      <c r="I243" s="2">
        <v>1</v>
      </c>
    </row>
    <row r="244" spans="1:13">
      <c r="A244" s="2">
        <v>1937</v>
      </c>
      <c r="D244" s="2" t="s">
        <v>180</v>
      </c>
      <c r="E244" s="2" t="s">
        <v>48</v>
      </c>
      <c r="F244" s="2">
        <v>3125</v>
      </c>
      <c r="G244" s="2" t="s">
        <v>21</v>
      </c>
      <c r="H244" s="2" t="s">
        <v>18</v>
      </c>
      <c r="I244" s="2">
        <v>2</v>
      </c>
      <c r="J244" s="2">
        <v>3</v>
      </c>
    </row>
    <row r="245" spans="1:13" ht="30">
      <c r="A245" s="2">
        <v>1937</v>
      </c>
      <c r="B245" s="2" t="s">
        <v>55</v>
      </c>
      <c r="C245" s="2" t="s">
        <v>56</v>
      </c>
      <c r="D245" s="2" t="s">
        <v>86</v>
      </c>
      <c r="E245" s="2" t="s">
        <v>87</v>
      </c>
      <c r="F245" s="2">
        <v>688</v>
      </c>
      <c r="G245" s="2" t="s">
        <v>88</v>
      </c>
      <c r="H245" s="2" t="s">
        <v>18</v>
      </c>
      <c r="I245" s="2">
        <v>4</v>
      </c>
      <c r="J245" s="2">
        <v>507</v>
      </c>
    </row>
    <row r="246" spans="1:13" ht="30">
      <c r="A246" s="2">
        <v>1936</v>
      </c>
      <c r="D246" s="2" t="s">
        <v>157</v>
      </c>
      <c r="E246" s="2" t="s">
        <v>16</v>
      </c>
      <c r="F246" s="2">
        <v>2560</v>
      </c>
      <c r="G246" s="2" t="s">
        <v>17</v>
      </c>
      <c r="H246" s="2" t="s">
        <v>18</v>
      </c>
      <c r="I246" s="2">
        <v>3</v>
      </c>
      <c r="J246" s="2">
        <v>2</v>
      </c>
    </row>
    <row r="247" spans="1:13">
      <c r="A247" s="2">
        <v>1933</v>
      </c>
      <c r="B247" s="2" t="s">
        <v>55</v>
      </c>
      <c r="D247" s="2" t="s">
        <v>41</v>
      </c>
      <c r="E247" s="2" t="s">
        <v>30</v>
      </c>
      <c r="F247" s="2">
        <v>1565</v>
      </c>
      <c r="G247" s="2" t="s">
        <v>21</v>
      </c>
      <c r="H247" s="2" t="s">
        <v>18</v>
      </c>
      <c r="I247" s="2">
        <v>2</v>
      </c>
    </row>
    <row r="248" spans="1:13" ht="30">
      <c r="A248" s="2">
        <v>1933</v>
      </c>
      <c r="B248" s="2" t="s">
        <v>55</v>
      </c>
      <c r="C248" s="2" t="s">
        <v>56</v>
      </c>
      <c r="D248" s="2" t="s">
        <v>182</v>
      </c>
      <c r="E248" s="2" t="s">
        <v>37</v>
      </c>
      <c r="F248" s="2">
        <v>1145</v>
      </c>
      <c r="G248" s="2" t="s">
        <v>21</v>
      </c>
      <c r="H248" s="2" t="s">
        <v>18</v>
      </c>
      <c r="I248" s="2">
        <v>3</v>
      </c>
    </row>
    <row r="249" spans="1:13" ht="30">
      <c r="A249" s="2">
        <v>1933</v>
      </c>
      <c r="D249" s="2" t="s">
        <v>181</v>
      </c>
      <c r="E249" s="2" t="s">
        <v>16</v>
      </c>
      <c r="F249" s="2">
        <v>649</v>
      </c>
      <c r="G249" s="2" t="s">
        <v>21</v>
      </c>
      <c r="H249" s="2" t="s">
        <v>18</v>
      </c>
      <c r="I249" s="2">
        <v>4</v>
      </c>
      <c r="J249" s="2">
        <v>8</v>
      </c>
      <c r="K249" s="2">
        <v>26</v>
      </c>
    </row>
    <row r="250" spans="1:13">
      <c r="A250" s="2">
        <v>1932</v>
      </c>
      <c r="D250" s="2" t="s">
        <v>79</v>
      </c>
      <c r="E250" s="2" t="s">
        <v>54</v>
      </c>
      <c r="F250" s="2">
        <v>3763</v>
      </c>
      <c r="G250" s="2" t="s">
        <v>21</v>
      </c>
      <c r="H250" s="2" t="s">
        <v>18</v>
      </c>
      <c r="I250" s="2">
        <v>4</v>
      </c>
    </row>
    <row r="251" spans="1:13" ht="30">
      <c r="A251" s="2">
        <v>1932</v>
      </c>
      <c r="D251" s="2" t="s">
        <v>183</v>
      </c>
      <c r="E251" s="2" t="s">
        <v>16</v>
      </c>
      <c r="F251" s="2">
        <v>2176</v>
      </c>
      <c r="G251" s="2" t="s">
        <v>21</v>
      </c>
      <c r="H251" s="2" t="s">
        <v>18</v>
      </c>
      <c r="I251" s="2">
        <v>3</v>
      </c>
      <c r="J251" s="2">
        <v>2</v>
      </c>
      <c r="K251" s="2">
        <v>7</v>
      </c>
    </row>
    <row r="252" spans="1:13" ht="30">
      <c r="A252" s="2">
        <v>1931</v>
      </c>
      <c r="D252" s="2" t="s">
        <v>157</v>
      </c>
      <c r="E252" s="2" t="s">
        <v>16</v>
      </c>
      <c r="F252" s="2">
        <v>2560</v>
      </c>
      <c r="G252" s="2" t="s">
        <v>17</v>
      </c>
      <c r="H252" s="2" t="s">
        <v>18</v>
      </c>
      <c r="I252" s="2">
        <v>3</v>
      </c>
      <c r="J252" s="2">
        <v>3</v>
      </c>
    </row>
    <row r="253" spans="1:13" ht="30">
      <c r="A253" s="2">
        <v>1930</v>
      </c>
      <c r="D253" s="2" t="s">
        <v>157</v>
      </c>
      <c r="E253" s="2" t="s">
        <v>16</v>
      </c>
      <c r="F253" s="2">
        <v>2560</v>
      </c>
      <c r="G253" s="2" t="s">
        <v>17</v>
      </c>
      <c r="H253" s="2" t="s">
        <v>18</v>
      </c>
      <c r="I253" s="2">
        <v>3</v>
      </c>
      <c r="J253" s="2">
        <v>6</v>
      </c>
    </row>
    <row r="254" spans="1:13">
      <c r="A254" s="2">
        <v>1930</v>
      </c>
      <c r="B254" s="2" t="s">
        <v>55</v>
      </c>
      <c r="D254" s="2" t="s">
        <v>93</v>
      </c>
      <c r="E254" s="2" t="s">
        <v>20</v>
      </c>
      <c r="F254" s="2">
        <v>813</v>
      </c>
      <c r="G254" s="2" t="s">
        <v>63</v>
      </c>
      <c r="H254" s="2" t="s">
        <v>18</v>
      </c>
      <c r="I254" s="2">
        <v>2</v>
      </c>
    </row>
    <row r="255" spans="1:13">
      <c r="A255" s="2">
        <v>1930</v>
      </c>
      <c r="D255" s="2" t="s">
        <v>32</v>
      </c>
      <c r="E255" s="2" t="s">
        <v>20</v>
      </c>
      <c r="F255" s="2">
        <v>2947</v>
      </c>
      <c r="G255" s="2" t="s">
        <v>21</v>
      </c>
      <c r="H255" s="2" t="s">
        <v>18</v>
      </c>
      <c r="I255" s="2">
        <v>3</v>
      </c>
      <c r="J255" s="2">
        <v>1369</v>
      </c>
      <c r="M255" s="2">
        <v>1109</v>
      </c>
    </row>
    <row r="256" spans="1:13">
      <c r="A256" s="2">
        <v>1930</v>
      </c>
      <c r="B256" s="2" t="s">
        <v>55</v>
      </c>
      <c r="D256" s="2" t="s">
        <v>77</v>
      </c>
      <c r="E256" s="2" t="s">
        <v>76</v>
      </c>
      <c r="F256" s="2">
        <v>926</v>
      </c>
      <c r="G256" s="2" t="s">
        <v>21</v>
      </c>
      <c r="H256" s="2" t="s">
        <v>18</v>
      </c>
      <c r="I256" s="2">
        <v>3</v>
      </c>
      <c r="J256" s="2">
        <v>5</v>
      </c>
      <c r="K256" s="2">
        <v>20</v>
      </c>
    </row>
    <row r="257" spans="1:13" ht="30">
      <c r="A257" s="2">
        <v>1929</v>
      </c>
      <c r="D257" s="2" t="s">
        <v>184</v>
      </c>
      <c r="E257" s="2" t="s">
        <v>16</v>
      </c>
      <c r="F257" s="2">
        <v>1140</v>
      </c>
      <c r="G257" s="2" t="s">
        <v>21</v>
      </c>
      <c r="H257" s="2" t="s">
        <v>18</v>
      </c>
      <c r="I257" s="2">
        <v>4</v>
      </c>
      <c r="J257" s="2">
        <v>2</v>
      </c>
      <c r="K257" s="2">
        <v>4</v>
      </c>
    </row>
    <row r="258" spans="1:13">
      <c r="A258" s="2">
        <v>1929</v>
      </c>
      <c r="D258" s="2" t="s">
        <v>101</v>
      </c>
      <c r="E258" s="2" t="s">
        <v>54</v>
      </c>
      <c r="F258" s="2">
        <v>3772</v>
      </c>
      <c r="G258" s="2" t="s">
        <v>21</v>
      </c>
      <c r="H258" s="2" t="s">
        <v>18</v>
      </c>
      <c r="I258" s="2">
        <v>3</v>
      </c>
      <c r="J258" s="2">
        <v>200</v>
      </c>
    </row>
    <row r="259" spans="1:13" ht="30">
      <c r="A259" s="2">
        <v>1928</v>
      </c>
      <c r="D259" s="2" t="s">
        <v>126</v>
      </c>
      <c r="E259" s="2" t="s">
        <v>20</v>
      </c>
      <c r="F259" s="2">
        <v>2565</v>
      </c>
      <c r="G259" s="2" t="s">
        <v>17</v>
      </c>
      <c r="H259" s="2" t="s">
        <v>18</v>
      </c>
      <c r="I259" s="2">
        <v>2</v>
      </c>
      <c r="J259" s="2">
        <v>40</v>
      </c>
    </row>
    <row r="260" spans="1:13">
      <c r="A260" s="2">
        <v>1928</v>
      </c>
      <c r="D260" s="2" t="s">
        <v>75</v>
      </c>
      <c r="E260" s="2" t="s">
        <v>76</v>
      </c>
      <c r="F260" s="2">
        <v>3350</v>
      </c>
      <c r="G260" s="2" t="s">
        <v>21</v>
      </c>
      <c r="H260" s="2" t="s">
        <v>18</v>
      </c>
      <c r="I260" s="2">
        <v>1</v>
      </c>
      <c r="J260" s="2">
        <v>5</v>
      </c>
    </row>
    <row r="261" spans="1:13">
      <c r="A261" s="2">
        <v>1928</v>
      </c>
      <c r="B261" s="2" t="s">
        <v>55</v>
      </c>
      <c r="D261" s="2" t="s">
        <v>93</v>
      </c>
      <c r="E261" s="2" t="s">
        <v>20</v>
      </c>
      <c r="F261" s="2">
        <v>813</v>
      </c>
      <c r="G261" s="2" t="s">
        <v>63</v>
      </c>
      <c r="H261" s="2" t="s">
        <v>18</v>
      </c>
    </row>
    <row r="262" spans="1:13">
      <c r="A262" s="2">
        <v>1928</v>
      </c>
      <c r="D262" s="2" t="s">
        <v>29</v>
      </c>
      <c r="E262" s="2" t="s">
        <v>30</v>
      </c>
      <c r="F262" s="2">
        <v>2462</v>
      </c>
      <c r="G262" s="2" t="s">
        <v>21</v>
      </c>
      <c r="H262" s="2" t="s">
        <v>18</v>
      </c>
      <c r="I262" s="2">
        <v>3</v>
      </c>
    </row>
    <row r="263" spans="1:13">
      <c r="A263" s="2">
        <v>1928</v>
      </c>
      <c r="B263" s="2" t="s">
        <v>55</v>
      </c>
      <c r="D263" s="2" t="s">
        <v>31</v>
      </c>
      <c r="E263" s="2" t="s">
        <v>20</v>
      </c>
      <c r="F263" s="2">
        <v>875</v>
      </c>
      <c r="G263" s="2" t="s">
        <v>21</v>
      </c>
      <c r="H263" s="2" t="s">
        <v>18</v>
      </c>
      <c r="I263" s="2">
        <v>3</v>
      </c>
      <c r="J263" s="2">
        <v>98</v>
      </c>
    </row>
    <row r="264" spans="1:13">
      <c r="A264" s="2">
        <v>1928</v>
      </c>
      <c r="D264" s="2" t="s">
        <v>185</v>
      </c>
      <c r="E264" s="2" t="s">
        <v>186</v>
      </c>
      <c r="F264" s="2">
        <v>329</v>
      </c>
      <c r="G264" s="2" t="s">
        <v>26</v>
      </c>
      <c r="H264" s="2" t="s">
        <v>18</v>
      </c>
      <c r="I264" s="2">
        <v>2</v>
      </c>
      <c r="J264" s="2">
        <v>48</v>
      </c>
    </row>
    <row r="265" spans="1:13">
      <c r="A265" s="2">
        <v>1927</v>
      </c>
      <c r="D265" s="2" t="s">
        <v>187</v>
      </c>
      <c r="E265" s="2" t="s">
        <v>50</v>
      </c>
      <c r="F265" s="2">
        <v>1760</v>
      </c>
      <c r="G265" s="2" t="s">
        <v>21</v>
      </c>
      <c r="H265" s="2" t="s">
        <v>18</v>
      </c>
      <c r="I265" s="2">
        <v>1</v>
      </c>
      <c r="J265" s="2">
        <v>1</v>
      </c>
    </row>
    <row r="266" spans="1:13">
      <c r="A266" s="2">
        <v>1927</v>
      </c>
      <c r="B266" s="2" t="s">
        <v>55</v>
      </c>
      <c r="D266" s="2" t="s">
        <v>31</v>
      </c>
      <c r="E266" s="2" t="s">
        <v>20</v>
      </c>
      <c r="F266" s="2">
        <v>875</v>
      </c>
      <c r="G266" s="2" t="s">
        <v>21</v>
      </c>
      <c r="H266" s="2" t="s">
        <v>18</v>
      </c>
    </row>
    <row r="267" spans="1:13">
      <c r="A267" s="2">
        <v>1926</v>
      </c>
      <c r="D267" s="2" t="s">
        <v>156</v>
      </c>
      <c r="E267" s="2" t="s">
        <v>16</v>
      </c>
      <c r="F267" s="2">
        <v>2077</v>
      </c>
      <c r="G267" s="2" t="s">
        <v>21</v>
      </c>
      <c r="H267" s="2" t="s">
        <v>18</v>
      </c>
      <c r="I267" s="2">
        <v>3</v>
      </c>
      <c r="J267" s="2">
        <v>146</v>
      </c>
      <c r="K267" s="2">
        <v>207</v>
      </c>
      <c r="M267" s="2">
        <v>5080</v>
      </c>
    </row>
    <row r="268" spans="1:13" ht="30">
      <c r="A268" s="2">
        <v>1924</v>
      </c>
      <c r="D268" s="2" t="s">
        <v>24</v>
      </c>
      <c r="E268" s="2" t="s">
        <v>25</v>
      </c>
      <c r="F268" s="2">
        <v>1222</v>
      </c>
      <c r="G268" s="2" t="s">
        <v>26</v>
      </c>
      <c r="H268" s="2" t="s">
        <v>18</v>
      </c>
      <c r="I268" s="2">
        <v>2</v>
      </c>
      <c r="J268" s="2">
        <v>1</v>
      </c>
    </row>
    <row r="269" spans="1:13">
      <c r="A269" s="2">
        <v>1923</v>
      </c>
      <c r="D269" s="2" t="s">
        <v>43</v>
      </c>
      <c r="E269" s="2" t="s">
        <v>16</v>
      </c>
      <c r="F269" s="2">
        <v>1700</v>
      </c>
      <c r="G269" s="2" t="s">
        <v>26</v>
      </c>
      <c r="H269" s="2" t="s">
        <v>18</v>
      </c>
      <c r="I269" s="2">
        <v>2</v>
      </c>
      <c r="J269" s="2">
        <v>1</v>
      </c>
    </row>
    <row r="270" spans="1:13" ht="30">
      <c r="A270" s="2">
        <v>1923</v>
      </c>
      <c r="D270" s="2" t="s">
        <v>188</v>
      </c>
      <c r="E270" s="2" t="s">
        <v>20</v>
      </c>
      <c r="F270" s="2">
        <v>2665</v>
      </c>
      <c r="G270" s="2" t="s">
        <v>21</v>
      </c>
      <c r="H270" s="2" t="s">
        <v>18</v>
      </c>
      <c r="I270" s="2">
        <v>1</v>
      </c>
      <c r="J270" s="2">
        <v>1</v>
      </c>
    </row>
    <row r="271" spans="1:13">
      <c r="A271" s="2">
        <v>1920</v>
      </c>
      <c r="D271" s="2" t="s">
        <v>189</v>
      </c>
      <c r="E271" s="2" t="s">
        <v>190</v>
      </c>
      <c r="F271" s="2">
        <v>1950</v>
      </c>
      <c r="G271" s="2" t="s">
        <v>21</v>
      </c>
      <c r="H271" s="2" t="s">
        <v>18</v>
      </c>
      <c r="I271" s="2">
        <v>3</v>
      </c>
    </row>
    <row r="272" spans="1:13">
      <c r="A272" s="2">
        <v>1920</v>
      </c>
      <c r="D272" s="2" t="s">
        <v>32</v>
      </c>
      <c r="E272" s="2" t="s">
        <v>20</v>
      </c>
      <c r="F272" s="2">
        <v>2947</v>
      </c>
      <c r="G272" s="2" t="s">
        <v>21</v>
      </c>
      <c r="H272" s="2" t="s">
        <v>18</v>
      </c>
      <c r="I272" s="2">
        <v>3</v>
      </c>
      <c r="J272" s="2">
        <v>33</v>
      </c>
    </row>
    <row r="273" spans="1:13" ht="30">
      <c r="A273" s="2">
        <v>1919</v>
      </c>
      <c r="B273" s="2" t="s">
        <v>55</v>
      </c>
      <c r="D273" s="2" t="s">
        <v>191</v>
      </c>
      <c r="E273" s="2" t="s">
        <v>20</v>
      </c>
      <c r="F273" s="2">
        <v>-5</v>
      </c>
      <c r="G273" s="2" t="s">
        <v>136</v>
      </c>
      <c r="H273" s="2" t="s">
        <v>18</v>
      </c>
    </row>
    <row r="274" spans="1:13">
      <c r="A274" s="2">
        <v>1919</v>
      </c>
      <c r="D274" s="2" t="s">
        <v>23</v>
      </c>
      <c r="E274" s="2" t="s">
        <v>20</v>
      </c>
      <c r="F274" s="2">
        <v>1731</v>
      </c>
      <c r="G274" s="2" t="s">
        <v>21</v>
      </c>
      <c r="H274" s="2" t="s">
        <v>18</v>
      </c>
      <c r="I274" s="2">
        <v>4</v>
      </c>
      <c r="J274" s="2">
        <v>5110</v>
      </c>
      <c r="M274" s="2">
        <v>9000</v>
      </c>
    </row>
    <row r="275" spans="1:13" ht="30">
      <c r="A275" s="2">
        <v>1919</v>
      </c>
      <c r="B275" s="2" t="s">
        <v>55</v>
      </c>
      <c r="D275" s="2" t="s">
        <v>192</v>
      </c>
      <c r="E275" s="2" t="s">
        <v>25</v>
      </c>
      <c r="F275" s="2">
        <v>4170</v>
      </c>
      <c r="G275" s="2" t="s">
        <v>26</v>
      </c>
      <c r="H275" s="2" t="s">
        <v>18</v>
      </c>
      <c r="I275" s="2">
        <v>0</v>
      </c>
    </row>
    <row r="276" spans="1:13" ht="30">
      <c r="A276" s="2">
        <v>1919</v>
      </c>
      <c r="D276" s="2" t="s">
        <v>81</v>
      </c>
      <c r="E276" s="2" t="s">
        <v>82</v>
      </c>
      <c r="F276" s="2">
        <v>5426</v>
      </c>
      <c r="G276" s="2" t="s">
        <v>21</v>
      </c>
      <c r="H276" s="2" t="s">
        <v>18</v>
      </c>
      <c r="I276" s="2">
        <v>1</v>
      </c>
    </row>
    <row r="277" spans="1:13">
      <c r="A277" s="2">
        <v>1919</v>
      </c>
      <c r="B277" s="2" t="s">
        <v>55</v>
      </c>
      <c r="D277" s="2" t="s">
        <v>77</v>
      </c>
      <c r="E277" s="2" t="s">
        <v>76</v>
      </c>
      <c r="F277" s="2">
        <v>926</v>
      </c>
      <c r="G277" s="2" t="s">
        <v>21</v>
      </c>
      <c r="H277" s="2" t="s">
        <v>18</v>
      </c>
      <c r="I277" s="2">
        <v>3</v>
      </c>
      <c r="J277" s="2">
        <v>4</v>
      </c>
      <c r="M277" s="2">
        <v>10</v>
      </c>
    </row>
    <row r="278" spans="1:13" ht="30">
      <c r="A278" s="2">
        <v>1918</v>
      </c>
      <c r="B278" s="2" t="s">
        <v>55</v>
      </c>
      <c r="D278" s="2" t="s">
        <v>191</v>
      </c>
      <c r="E278" s="2" t="s">
        <v>20</v>
      </c>
      <c r="F278" s="2">
        <v>-5</v>
      </c>
      <c r="G278" s="2" t="s">
        <v>136</v>
      </c>
      <c r="H278" s="2" t="s">
        <v>18</v>
      </c>
      <c r="I278" s="2">
        <v>3</v>
      </c>
    </row>
    <row r="279" spans="1:13" ht="30">
      <c r="A279" s="2">
        <v>1918</v>
      </c>
      <c r="D279" s="2" t="s">
        <v>49</v>
      </c>
      <c r="E279" s="2" t="s">
        <v>50</v>
      </c>
      <c r="F279" s="2">
        <v>1512</v>
      </c>
      <c r="G279" s="2" t="s">
        <v>51</v>
      </c>
      <c r="H279" s="2" t="s">
        <v>18</v>
      </c>
      <c r="I279" s="2">
        <v>4</v>
      </c>
    </row>
    <row r="280" spans="1:13" ht="30">
      <c r="A280" s="2">
        <v>1917</v>
      </c>
      <c r="D280" s="2" t="s">
        <v>147</v>
      </c>
      <c r="E280" s="2" t="s">
        <v>148</v>
      </c>
      <c r="F280" s="2">
        <v>2890</v>
      </c>
      <c r="G280" s="2" t="s">
        <v>21</v>
      </c>
      <c r="H280" s="2" t="s">
        <v>18</v>
      </c>
      <c r="I280" s="2">
        <v>3</v>
      </c>
    </row>
    <row r="281" spans="1:13" ht="30">
      <c r="A281" s="2">
        <v>1917</v>
      </c>
      <c r="D281" s="2" t="s">
        <v>194</v>
      </c>
      <c r="E281" s="2" t="s">
        <v>68</v>
      </c>
      <c r="F281" s="2">
        <v>1111</v>
      </c>
      <c r="G281" s="2" t="s">
        <v>133</v>
      </c>
      <c r="H281" s="2" t="s">
        <v>18</v>
      </c>
      <c r="I281" s="2">
        <v>1</v>
      </c>
      <c r="J281" s="2">
        <v>2</v>
      </c>
      <c r="K281" s="2">
        <v>3</v>
      </c>
    </row>
    <row r="282" spans="1:13" ht="30">
      <c r="A282" s="2">
        <v>1917</v>
      </c>
      <c r="C282" s="2" t="s">
        <v>56</v>
      </c>
      <c r="D282" s="2" t="s">
        <v>193</v>
      </c>
      <c r="E282" s="2" t="s">
        <v>190</v>
      </c>
      <c r="F282" s="2">
        <v>1893</v>
      </c>
      <c r="G282" s="2" t="s">
        <v>21</v>
      </c>
      <c r="H282" s="2" t="s">
        <v>18</v>
      </c>
      <c r="I282" s="2">
        <v>3</v>
      </c>
      <c r="J282" s="2">
        <v>325</v>
      </c>
    </row>
    <row r="283" spans="1:13">
      <c r="A283" s="2">
        <v>1916</v>
      </c>
      <c r="B283" s="2" t="s">
        <v>55</v>
      </c>
      <c r="D283" s="2" t="s">
        <v>77</v>
      </c>
      <c r="E283" s="2" t="s">
        <v>76</v>
      </c>
      <c r="F283" s="2">
        <v>926</v>
      </c>
      <c r="G283" s="2" t="s">
        <v>21</v>
      </c>
      <c r="H283" s="2" t="s">
        <v>18</v>
      </c>
      <c r="I283" s="2">
        <v>3</v>
      </c>
    </row>
    <row r="284" spans="1:13" ht="30">
      <c r="A284" s="2">
        <v>1916</v>
      </c>
      <c r="D284" s="2" t="s">
        <v>45</v>
      </c>
      <c r="E284" s="2" t="s">
        <v>46</v>
      </c>
      <c r="F284" s="2">
        <v>5023</v>
      </c>
      <c r="G284" s="2" t="s">
        <v>21</v>
      </c>
      <c r="H284" s="2" t="s">
        <v>18</v>
      </c>
      <c r="I284" s="2">
        <v>4</v>
      </c>
    </row>
    <row r="285" spans="1:13" ht="30">
      <c r="A285" s="2">
        <v>1914</v>
      </c>
      <c r="D285" s="2" t="s">
        <v>196</v>
      </c>
      <c r="E285" s="2" t="s">
        <v>87</v>
      </c>
      <c r="F285" s="2">
        <v>742</v>
      </c>
      <c r="G285" s="2" t="s">
        <v>63</v>
      </c>
      <c r="H285" s="2" t="s">
        <v>18</v>
      </c>
      <c r="I285" s="2">
        <v>3</v>
      </c>
    </row>
    <row r="286" spans="1:13" ht="30">
      <c r="A286" s="2">
        <v>1914</v>
      </c>
      <c r="B286" s="2" t="s">
        <v>55</v>
      </c>
      <c r="C286" s="2" t="s">
        <v>56</v>
      </c>
      <c r="D286" s="2" t="s">
        <v>35</v>
      </c>
      <c r="E286" s="2" t="s">
        <v>16</v>
      </c>
      <c r="F286" s="2">
        <v>1117</v>
      </c>
      <c r="G286" s="2" t="s">
        <v>21</v>
      </c>
      <c r="H286" s="2" t="s">
        <v>18</v>
      </c>
      <c r="I286" s="2">
        <v>4</v>
      </c>
      <c r="J286" s="2">
        <v>28</v>
      </c>
      <c r="L286" s="2">
        <v>0.04</v>
      </c>
      <c r="M286" s="2">
        <v>2148</v>
      </c>
    </row>
    <row r="287" spans="1:13" ht="30">
      <c r="A287" s="2">
        <v>1914</v>
      </c>
      <c r="D287" s="2" t="s">
        <v>195</v>
      </c>
      <c r="E287" s="2" t="s">
        <v>68</v>
      </c>
      <c r="F287" s="2">
        <v>321</v>
      </c>
      <c r="G287" s="2" t="s">
        <v>21</v>
      </c>
      <c r="H287" s="2" t="s">
        <v>18</v>
      </c>
      <c r="J287" s="2">
        <v>11</v>
      </c>
    </row>
    <row r="288" spans="1:13" ht="30">
      <c r="A288" s="2">
        <v>1913</v>
      </c>
      <c r="D288" s="2" t="s">
        <v>197</v>
      </c>
      <c r="E288" s="2" t="s">
        <v>90</v>
      </c>
      <c r="F288" s="2">
        <v>1334</v>
      </c>
      <c r="G288" s="2" t="s">
        <v>88</v>
      </c>
      <c r="H288" s="2" t="s">
        <v>18</v>
      </c>
      <c r="I288" s="2">
        <v>3</v>
      </c>
      <c r="J288" s="2">
        <v>21</v>
      </c>
    </row>
    <row r="289" spans="1:13">
      <c r="A289" s="2">
        <v>1913</v>
      </c>
      <c r="B289" s="2" t="s">
        <v>55</v>
      </c>
      <c r="C289" s="2" t="s">
        <v>56</v>
      </c>
      <c r="D289" s="2" t="s">
        <v>151</v>
      </c>
      <c r="E289" s="2" t="s">
        <v>20</v>
      </c>
      <c r="F289" s="2">
        <v>1320</v>
      </c>
      <c r="G289" s="2" t="s">
        <v>21</v>
      </c>
      <c r="H289" s="2" t="s">
        <v>18</v>
      </c>
      <c r="I289" s="2">
        <v>2</v>
      </c>
    </row>
    <row r="290" spans="1:13">
      <c r="A290" s="2">
        <v>1913</v>
      </c>
      <c r="D290" s="2" t="s">
        <v>83</v>
      </c>
      <c r="E290" s="2" t="s">
        <v>20</v>
      </c>
      <c r="F290" s="2">
        <v>3676</v>
      </c>
      <c r="G290" s="2" t="s">
        <v>21</v>
      </c>
      <c r="H290" s="2" t="s">
        <v>18</v>
      </c>
      <c r="I290" s="2">
        <v>2</v>
      </c>
    </row>
    <row r="291" spans="1:13" ht="30">
      <c r="A291" s="2">
        <v>1912</v>
      </c>
      <c r="D291" s="2" t="s">
        <v>198</v>
      </c>
      <c r="E291" s="2" t="s">
        <v>25</v>
      </c>
      <c r="F291" s="2">
        <v>841</v>
      </c>
      <c r="G291" s="2" t="s">
        <v>63</v>
      </c>
      <c r="H291" s="2" t="s">
        <v>18</v>
      </c>
      <c r="I291" s="2">
        <v>6</v>
      </c>
      <c r="J291" s="2">
        <v>2</v>
      </c>
    </row>
    <row r="292" spans="1:13" ht="30">
      <c r="A292" s="2">
        <v>1912</v>
      </c>
      <c r="D292" s="2" t="s">
        <v>179</v>
      </c>
      <c r="E292" s="2" t="s">
        <v>74</v>
      </c>
      <c r="F292" s="2">
        <v>3058</v>
      </c>
      <c r="G292" s="2" t="s">
        <v>26</v>
      </c>
      <c r="H292" s="2" t="s">
        <v>18</v>
      </c>
      <c r="I292" s="2">
        <v>3</v>
      </c>
      <c r="J292" s="2">
        <v>20</v>
      </c>
    </row>
    <row r="293" spans="1:13" ht="30">
      <c r="A293" s="2">
        <v>1911</v>
      </c>
      <c r="D293" s="2" t="s">
        <v>157</v>
      </c>
      <c r="E293" s="2" t="s">
        <v>16</v>
      </c>
      <c r="F293" s="2">
        <v>2560</v>
      </c>
      <c r="G293" s="2" t="s">
        <v>17</v>
      </c>
      <c r="H293" s="2" t="s">
        <v>18</v>
      </c>
      <c r="I293" s="2">
        <v>2</v>
      </c>
      <c r="J293" s="2">
        <v>1</v>
      </c>
      <c r="M293" s="2">
        <v>60</v>
      </c>
    </row>
    <row r="294" spans="1:13" ht="30">
      <c r="A294" s="2">
        <v>1911</v>
      </c>
      <c r="D294" s="2" t="s">
        <v>157</v>
      </c>
      <c r="E294" s="2" t="s">
        <v>16</v>
      </c>
      <c r="F294" s="2">
        <v>2560</v>
      </c>
      <c r="G294" s="2" t="s">
        <v>17</v>
      </c>
      <c r="H294" s="2" t="s">
        <v>18</v>
      </c>
      <c r="I294" s="2">
        <v>2</v>
      </c>
    </row>
    <row r="295" spans="1:13">
      <c r="A295" s="2">
        <v>1911</v>
      </c>
      <c r="B295" s="2" t="s">
        <v>55</v>
      </c>
      <c r="D295" s="2" t="s">
        <v>199</v>
      </c>
      <c r="E295" s="2" t="s">
        <v>200</v>
      </c>
      <c r="F295" s="2">
        <v>140</v>
      </c>
      <c r="G295" s="2" t="s">
        <v>201</v>
      </c>
      <c r="H295" s="2" t="s">
        <v>18</v>
      </c>
    </row>
    <row r="296" spans="1:13">
      <c r="A296" s="2">
        <v>1911</v>
      </c>
      <c r="D296" s="2" t="s">
        <v>83</v>
      </c>
      <c r="E296" s="2" t="s">
        <v>20</v>
      </c>
      <c r="F296" s="2">
        <v>3676</v>
      </c>
      <c r="G296" s="2" t="s">
        <v>21</v>
      </c>
      <c r="H296" s="2" t="s">
        <v>18</v>
      </c>
      <c r="I296" s="2">
        <v>3</v>
      </c>
    </row>
    <row r="297" spans="1:13">
      <c r="A297" s="2">
        <v>1911</v>
      </c>
      <c r="B297" s="2" t="s">
        <v>55</v>
      </c>
      <c r="C297" s="2" t="s">
        <v>56</v>
      </c>
      <c r="D297" s="2" t="s">
        <v>152</v>
      </c>
      <c r="E297" s="2" t="s">
        <v>30</v>
      </c>
      <c r="F297" s="2">
        <v>400</v>
      </c>
      <c r="G297" s="2" t="s">
        <v>21</v>
      </c>
      <c r="H297" s="2" t="s">
        <v>18</v>
      </c>
      <c r="I297" s="2">
        <v>4</v>
      </c>
      <c r="J297" s="2">
        <v>1335</v>
      </c>
      <c r="K297" s="2">
        <v>199</v>
      </c>
      <c r="M297" s="2">
        <v>543</v>
      </c>
    </row>
    <row r="298" spans="1:13">
      <c r="A298" s="2">
        <v>1910</v>
      </c>
      <c r="D298" s="2" t="s">
        <v>129</v>
      </c>
      <c r="E298" s="2" t="s">
        <v>16</v>
      </c>
      <c r="F298" s="2">
        <v>731</v>
      </c>
      <c r="G298" s="2" t="s">
        <v>21</v>
      </c>
      <c r="H298" s="2" t="s">
        <v>18</v>
      </c>
      <c r="I298" s="2">
        <v>2</v>
      </c>
      <c r="J298" s="2">
        <v>1</v>
      </c>
    </row>
    <row r="299" spans="1:13" ht="30">
      <c r="A299" s="2">
        <v>1909</v>
      </c>
      <c r="C299" s="2" t="s">
        <v>56</v>
      </c>
      <c r="D299" s="2" t="s">
        <v>202</v>
      </c>
      <c r="E299" s="2" t="s">
        <v>110</v>
      </c>
      <c r="F299" s="2">
        <v>4095</v>
      </c>
      <c r="G299" s="2" t="s">
        <v>21</v>
      </c>
      <c r="H299" s="2" t="s">
        <v>18</v>
      </c>
      <c r="I299" s="2">
        <v>2</v>
      </c>
    </row>
    <row r="300" spans="1:13">
      <c r="A300" s="2">
        <v>1909</v>
      </c>
      <c r="D300" s="2" t="s">
        <v>83</v>
      </c>
      <c r="E300" s="2" t="s">
        <v>20</v>
      </c>
      <c r="F300" s="2">
        <v>3676</v>
      </c>
      <c r="G300" s="2" t="s">
        <v>21</v>
      </c>
      <c r="H300" s="2" t="s">
        <v>18</v>
      </c>
      <c r="I300" s="2">
        <v>2</v>
      </c>
      <c r="J300" s="2">
        <v>221</v>
      </c>
    </row>
    <row r="301" spans="1:13">
      <c r="A301" s="2">
        <v>1907</v>
      </c>
      <c r="D301" s="2" t="s">
        <v>206</v>
      </c>
      <c r="E301" s="2" t="s">
        <v>207</v>
      </c>
      <c r="F301" s="2">
        <v>1501</v>
      </c>
      <c r="G301" s="2" t="s">
        <v>26</v>
      </c>
      <c r="H301" s="2" t="s">
        <v>18</v>
      </c>
      <c r="I301" s="2">
        <v>2</v>
      </c>
    </row>
    <row r="302" spans="1:13">
      <c r="A302" s="2">
        <v>1907</v>
      </c>
      <c r="D302" s="2" t="s">
        <v>203</v>
      </c>
      <c r="E302" s="2" t="s">
        <v>20</v>
      </c>
      <c r="F302" s="2">
        <v>1703</v>
      </c>
      <c r="G302" s="2" t="s">
        <v>21</v>
      </c>
      <c r="H302" s="2" t="s">
        <v>18</v>
      </c>
      <c r="I302" s="2">
        <v>2</v>
      </c>
      <c r="J302" s="2">
        <v>1</v>
      </c>
    </row>
    <row r="303" spans="1:13">
      <c r="A303" s="2">
        <v>1907</v>
      </c>
      <c r="B303" s="2" t="s">
        <v>55</v>
      </c>
      <c r="D303" s="2" t="s">
        <v>208</v>
      </c>
      <c r="E303" s="2" t="s">
        <v>209</v>
      </c>
      <c r="F303" s="2">
        <v>1858</v>
      </c>
      <c r="G303" s="2" t="s">
        <v>26</v>
      </c>
      <c r="H303" s="2" t="s">
        <v>18</v>
      </c>
    </row>
    <row r="304" spans="1:13" ht="30">
      <c r="A304" s="2">
        <v>1907</v>
      </c>
      <c r="B304" s="2" t="s">
        <v>55</v>
      </c>
      <c r="D304" s="2" t="s">
        <v>204</v>
      </c>
      <c r="E304" s="2" t="s">
        <v>205</v>
      </c>
      <c r="F304" s="2">
        <v>-500</v>
      </c>
      <c r="G304" s="2" t="s">
        <v>136</v>
      </c>
      <c r="H304" s="2" t="s">
        <v>18</v>
      </c>
      <c r="I304" s="2">
        <v>0</v>
      </c>
    </row>
    <row r="305" spans="1:11" ht="30">
      <c r="A305" s="2">
        <v>1906</v>
      </c>
      <c r="B305" s="2" t="s">
        <v>55</v>
      </c>
      <c r="D305" s="2" t="s">
        <v>174</v>
      </c>
      <c r="E305" s="2" t="s">
        <v>76</v>
      </c>
      <c r="F305" s="2">
        <v>1281</v>
      </c>
      <c r="G305" s="2" t="s">
        <v>17</v>
      </c>
      <c r="H305" s="2" t="s">
        <v>18</v>
      </c>
      <c r="I305" s="2">
        <v>3</v>
      </c>
      <c r="J305" s="2">
        <v>350</v>
      </c>
      <c r="K305" s="2">
        <v>300</v>
      </c>
    </row>
    <row r="306" spans="1:11">
      <c r="A306" s="2">
        <v>1905</v>
      </c>
      <c r="B306" s="2" t="s">
        <v>55</v>
      </c>
      <c r="D306" s="2" t="s">
        <v>208</v>
      </c>
      <c r="E306" s="2" t="s">
        <v>209</v>
      </c>
      <c r="F306" s="2">
        <v>1858</v>
      </c>
      <c r="G306" s="2" t="s">
        <v>26</v>
      </c>
      <c r="H306" s="2" t="s">
        <v>18</v>
      </c>
      <c r="I306" s="2">
        <v>2</v>
      </c>
    </row>
    <row r="307" spans="1:11" ht="30">
      <c r="A307" s="2">
        <v>1905</v>
      </c>
      <c r="D307" s="2" t="s">
        <v>174</v>
      </c>
      <c r="E307" s="2" t="s">
        <v>76</v>
      </c>
      <c r="F307" s="2">
        <v>1281</v>
      </c>
      <c r="G307" s="2" t="s">
        <v>17</v>
      </c>
      <c r="H307" s="2" t="s">
        <v>18</v>
      </c>
      <c r="I307" s="2">
        <v>2</v>
      </c>
      <c r="J307" s="2">
        <v>1</v>
      </c>
      <c r="K307" s="2">
        <v>1</v>
      </c>
    </row>
    <row r="308" spans="1:11">
      <c r="A308" s="2">
        <v>1904</v>
      </c>
      <c r="D308" s="2" t="s">
        <v>71</v>
      </c>
      <c r="E308" s="2" t="s">
        <v>72</v>
      </c>
      <c r="F308" s="2">
        <v>2361</v>
      </c>
      <c r="G308" s="2" t="s">
        <v>26</v>
      </c>
      <c r="H308" s="2" t="s">
        <v>18</v>
      </c>
      <c r="I308" s="2">
        <v>2</v>
      </c>
      <c r="J308" s="2">
        <v>1</v>
      </c>
    </row>
    <row r="309" spans="1:11" ht="30">
      <c r="A309" s="2">
        <v>1903</v>
      </c>
      <c r="D309" s="2" t="s">
        <v>194</v>
      </c>
      <c r="E309" s="2" t="s">
        <v>68</v>
      </c>
      <c r="F309" s="2">
        <v>1111</v>
      </c>
      <c r="G309" s="2" t="s">
        <v>133</v>
      </c>
      <c r="H309" s="2" t="s">
        <v>18</v>
      </c>
      <c r="I309" s="2">
        <v>1</v>
      </c>
      <c r="J309" s="2">
        <v>4</v>
      </c>
    </row>
    <row r="310" spans="1:11">
      <c r="A310" s="2">
        <v>1902</v>
      </c>
      <c r="D310" s="2" t="s">
        <v>32</v>
      </c>
      <c r="E310" s="2" t="s">
        <v>20</v>
      </c>
      <c r="F310" s="2">
        <v>2947</v>
      </c>
      <c r="G310" s="2" t="s">
        <v>21</v>
      </c>
      <c r="H310" s="2" t="s">
        <v>18</v>
      </c>
      <c r="I310" s="2">
        <v>2</v>
      </c>
      <c r="J310" s="2">
        <v>16</v>
      </c>
      <c r="K310" s="2">
        <v>45</v>
      </c>
    </row>
    <row r="311" spans="1:11">
      <c r="A311" s="2">
        <v>1902</v>
      </c>
      <c r="B311" s="2" t="s">
        <v>55</v>
      </c>
      <c r="D311" s="2" t="s">
        <v>210</v>
      </c>
      <c r="E311" s="2" t="s">
        <v>211</v>
      </c>
      <c r="F311" s="2">
        <v>1397</v>
      </c>
      <c r="G311" s="2" t="s">
        <v>21</v>
      </c>
      <c r="H311" s="2" t="s">
        <v>18</v>
      </c>
      <c r="I311" s="2">
        <v>4</v>
      </c>
      <c r="J311" s="2">
        <v>28000</v>
      </c>
    </row>
    <row r="312" spans="1:11">
      <c r="A312" s="2">
        <v>1902</v>
      </c>
      <c r="B312" s="2" t="s">
        <v>55</v>
      </c>
      <c r="D312" s="2" t="s">
        <v>210</v>
      </c>
      <c r="E312" s="2" t="s">
        <v>211</v>
      </c>
      <c r="F312" s="2">
        <v>1397</v>
      </c>
      <c r="G312" s="2" t="s">
        <v>21</v>
      </c>
      <c r="H312" s="2" t="s">
        <v>18</v>
      </c>
      <c r="I312" s="2">
        <v>4</v>
      </c>
      <c r="J312" s="2">
        <v>1000</v>
      </c>
    </row>
    <row r="313" spans="1:11">
      <c r="A313" s="2">
        <v>1902</v>
      </c>
      <c r="B313" s="2" t="s">
        <v>55</v>
      </c>
      <c r="D313" s="2" t="s">
        <v>210</v>
      </c>
      <c r="E313" s="2" t="s">
        <v>211</v>
      </c>
      <c r="F313" s="2">
        <v>1397</v>
      </c>
      <c r="G313" s="2" t="s">
        <v>21</v>
      </c>
      <c r="H313" s="2" t="s">
        <v>18</v>
      </c>
      <c r="J313" s="2">
        <v>23</v>
      </c>
    </row>
    <row r="314" spans="1:11">
      <c r="A314" s="2">
        <v>1902</v>
      </c>
      <c r="B314" s="2" t="s">
        <v>55</v>
      </c>
      <c r="D314" s="2" t="s">
        <v>210</v>
      </c>
      <c r="E314" s="2" t="s">
        <v>211</v>
      </c>
      <c r="F314" s="2">
        <v>1397</v>
      </c>
      <c r="G314" s="2" t="s">
        <v>21</v>
      </c>
      <c r="H314" s="2" t="s">
        <v>18</v>
      </c>
    </row>
    <row r="315" spans="1:11">
      <c r="A315" s="2">
        <v>1902</v>
      </c>
      <c r="D315" s="2" t="s">
        <v>101</v>
      </c>
      <c r="E315" s="2" t="s">
        <v>54</v>
      </c>
      <c r="F315" s="2">
        <v>3772</v>
      </c>
      <c r="G315" s="2" t="s">
        <v>21</v>
      </c>
      <c r="H315" s="2" t="s">
        <v>18</v>
      </c>
      <c r="I315" s="2">
        <v>6</v>
      </c>
      <c r="J315" s="2">
        <v>1500</v>
      </c>
    </row>
    <row r="316" spans="1:11" ht="45">
      <c r="A316" s="2">
        <v>1902</v>
      </c>
      <c r="B316" s="2" t="s">
        <v>55</v>
      </c>
      <c r="D316" s="2" t="s">
        <v>212</v>
      </c>
      <c r="E316" s="2" t="s">
        <v>213</v>
      </c>
      <c r="F316" s="2">
        <v>1220</v>
      </c>
      <c r="G316" s="2" t="s">
        <v>21</v>
      </c>
      <c r="H316" s="2" t="s">
        <v>18</v>
      </c>
      <c r="I316" s="2">
        <v>4</v>
      </c>
      <c r="J316" s="2">
        <v>1680</v>
      </c>
    </row>
    <row r="317" spans="1:11">
      <c r="A317" s="2">
        <v>1902</v>
      </c>
      <c r="D317" s="2" t="s">
        <v>178</v>
      </c>
      <c r="E317" s="2" t="s">
        <v>16</v>
      </c>
      <c r="F317" s="2">
        <v>403</v>
      </c>
      <c r="G317" s="2" t="s">
        <v>21</v>
      </c>
      <c r="H317" s="2" t="s">
        <v>18</v>
      </c>
      <c r="I317" s="2">
        <v>3</v>
      </c>
      <c r="J317" s="2">
        <v>125</v>
      </c>
    </row>
    <row r="318" spans="1:11">
      <c r="A318" s="2">
        <v>1901</v>
      </c>
      <c r="B318" s="2" t="s">
        <v>55</v>
      </c>
      <c r="C318" s="2" t="s">
        <v>56</v>
      </c>
      <c r="D318" s="2" t="s">
        <v>214</v>
      </c>
      <c r="E318" s="2" t="s">
        <v>90</v>
      </c>
      <c r="F318" s="2">
        <v>833</v>
      </c>
      <c r="G318" s="2" t="s">
        <v>21</v>
      </c>
      <c r="H318" s="2" t="s">
        <v>18</v>
      </c>
    </row>
    <row r="319" spans="1:11">
      <c r="A319" s="2">
        <v>1901</v>
      </c>
      <c r="D319" s="2" t="s">
        <v>23</v>
      </c>
      <c r="E319" s="2" t="s">
        <v>20</v>
      </c>
      <c r="F319" s="2">
        <v>1731</v>
      </c>
      <c r="G319" s="2" t="s">
        <v>21</v>
      </c>
      <c r="H319" s="2" t="s">
        <v>18</v>
      </c>
      <c r="I319" s="2">
        <v>3</v>
      </c>
    </row>
    <row r="320" spans="1:11">
      <c r="A320" s="2">
        <v>1900</v>
      </c>
      <c r="D320" s="2" t="s">
        <v>215</v>
      </c>
      <c r="E320" s="2" t="s">
        <v>16</v>
      </c>
      <c r="F320" s="2">
        <v>1718</v>
      </c>
      <c r="G320" s="2" t="s">
        <v>21</v>
      </c>
      <c r="H320" s="2" t="s">
        <v>18</v>
      </c>
      <c r="I320" s="2">
        <v>2</v>
      </c>
      <c r="J320" s="2">
        <v>72</v>
      </c>
      <c r="K320" s="2">
        <v>10</v>
      </c>
    </row>
    <row r="321" spans="1:11" ht="30">
      <c r="A321" s="2">
        <v>1900</v>
      </c>
      <c r="D321" s="2" t="s">
        <v>157</v>
      </c>
      <c r="E321" s="2" t="s">
        <v>16</v>
      </c>
      <c r="F321" s="2">
        <v>2560</v>
      </c>
      <c r="G321" s="2" t="s">
        <v>17</v>
      </c>
      <c r="H321" s="2" t="s">
        <v>18</v>
      </c>
      <c r="I321" s="2">
        <v>2</v>
      </c>
      <c r="J321" s="2">
        <v>25</v>
      </c>
    </row>
    <row r="322" spans="1:11">
      <c r="A322" s="2">
        <v>1900</v>
      </c>
      <c r="D322" s="2" t="s">
        <v>43</v>
      </c>
      <c r="E322" s="2" t="s">
        <v>16</v>
      </c>
      <c r="F322" s="2">
        <v>1700</v>
      </c>
      <c r="G322" s="2" t="s">
        <v>26</v>
      </c>
      <c r="H322" s="2" t="s">
        <v>18</v>
      </c>
      <c r="I322" s="2">
        <v>2</v>
      </c>
      <c r="J322" s="2">
        <v>2</v>
      </c>
      <c r="K322" s="2">
        <v>3</v>
      </c>
    </row>
    <row r="323" spans="1:11">
      <c r="A323" s="2">
        <v>1900</v>
      </c>
      <c r="D323" s="2" t="s">
        <v>216</v>
      </c>
      <c r="E323" s="2" t="s">
        <v>207</v>
      </c>
      <c r="F323" s="2">
        <v>2349</v>
      </c>
      <c r="G323" s="2" t="s">
        <v>217</v>
      </c>
      <c r="H323" s="2" t="s">
        <v>218</v>
      </c>
    </row>
    <row r="324" spans="1:11">
      <c r="A324" s="2">
        <v>1899</v>
      </c>
      <c r="D324" s="2" t="s">
        <v>219</v>
      </c>
      <c r="E324" s="2" t="s">
        <v>61</v>
      </c>
      <c r="F324" s="2">
        <v>4150</v>
      </c>
      <c r="G324" s="2" t="s">
        <v>21</v>
      </c>
      <c r="H324" s="2" t="s">
        <v>18</v>
      </c>
      <c r="I324" s="2">
        <v>4</v>
      </c>
      <c r="J324" s="2">
        <v>55</v>
      </c>
    </row>
    <row r="325" spans="1:11" ht="30">
      <c r="A325" s="2">
        <v>1899</v>
      </c>
      <c r="D325" s="2" t="s">
        <v>220</v>
      </c>
      <c r="E325" s="2" t="s">
        <v>87</v>
      </c>
      <c r="F325" s="2">
        <v>1807</v>
      </c>
      <c r="G325" s="2" t="s">
        <v>21</v>
      </c>
      <c r="H325" s="2" t="s">
        <v>18</v>
      </c>
      <c r="I325" s="2">
        <v>2</v>
      </c>
      <c r="J325" s="2">
        <v>2</v>
      </c>
    </row>
    <row r="326" spans="1:11">
      <c r="A326" s="2">
        <v>1897</v>
      </c>
      <c r="D326" s="2" t="s">
        <v>29</v>
      </c>
      <c r="E326" s="2" t="s">
        <v>30</v>
      </c>
      <c r="F326" s="2">
        <v>2462</v>
      </c>
      <c r="G326" s="2" t="s">
        <v>21</v>
      </c>
      <c r="H326" s="2" t="s">
        <v>18</v>
      </c>
      <c r="I326" s="2">
        <v>3</v>
      </c>
      <c r="J326" s="2">
        <v>350</v>
      </c>
    </row>
    <row r="327" spans="1:11">
      <c r="A327" s="2">
        <v>1896</v>
      </c>
      <c r="D327" s="2" t="s">
        <v>43</v>
      </c>
      <c r="E327" s="2" t="s">
        <v>16</v>
      </c>
      <c r="F327" s="2">
        <v>1700</v>
      </c>
      <c r="G327" s="2" t="s">
        <v>26</v>
      </c>
      <c r="H327" s="2" t="s">
        <v>18</v>
      </c>
      <c r="I327" s="2">
        <v>2</v>
      </c>
      <c r="J327" s="2">
        <v>1</v>
      </c>
      <c r="K327" s="2">
        <v>1</v>
      </c>
    </row>
    <row r="328" spans="1:11" ht="30">
      <c r="A328" s="2">
        <v>1895</v>
      </c>
      <c r="D328" s="2" t="s">
        <v>221</v>
      </c>
      <c r="E328" s="2" t="s">
        <v>87</v>
      </c>
      <c r="F328" s="2">
        <v>400</v>
      </c>
      <c r="G328" s="2" t="s">
        <v>63</v>
      </c>
      <c r="H328" s="2" t="s">
        <v>218</v>
      </c>
      <c r="I328" s="2">
        <v>2</v>
      </c>
    </row>
    <row r="329" spans="1:11" ht="30">
      <c r="A329" s="2">
        <v>1895</v>
      </c>
      <c r="D329" s="2" t="s">
        <v>128</v>
      </c>
      <c r="E329" s="2" t="s">
        <v>87</v>
      </c>
      <c r="F329" s="2">
        <v>1839</v>
      </c>
      <c r="G329" s="2" t="s">
        <v>21</v>
      </c>
      <c r="H329" s="2" t="s">
        <v>18</v>
      </c>
      <c r="I329" s="2">
        <v>2</v>
      </c>
      <c r="J329" s="2">
        <v>21</v>
      </c>
    </row>
    <row r="330" spans="1:11">
      <c r="A330" s="2">
        <v>1895</v>
      </c>
      <c r="D330" s="2" t="s">
        <v>43</v>
      </c>
      <c r="E330" s="2" t="s">
        <v>16</v>
      </c>
      <c r="F330" s="2">
        <v>1700</v>
      </c>
      <c r="G330" s="2" t="s">
        <v>26</v>
      </c>
      <c r="H330" s="2" t="s">
        <v>18</v>
      </c>
      <c r="I330" s="2">
        <v>2</v>
      </c>
      <c r="J330" s="2">
        <v>4</v>
      </c>
    </row>
    <row r="331" spans="1:11">
      <c r="A331" s="2">
        <v>1895</v>
      </c>
      <c r="D331" s="2" t="s">
        <v>83</v>
      </c>
      <c r="E331" s="2" t="s">
        <v>20</v>
      </c>
      <c r="F331" s="2">
        <v>3676</v>
      </c>
      <c r="G331" s="2" t="s">
        <v>21</v>
      </c>
      <c r="H331" s="2" t="s">
        <v>18</v>
      </c>
      <c r="I331" s="2">
        <v>2</v>
      </c>
    </row>
    <row r="332" spans="1:11" ht="30">
      <c r="A332" s="2">
        <v>1894</v>
      </c>
      <c r="D332" s="2" t="s">
        <v>197</v>
      </c>
      <c r="E332" s="2" t="s">
        <v>90</v>
      </c>
      <c r="F332" s="2">
        <v>1334</v>
      </c>
      <c r="G332" s="2" t="s">
        <v>88</v>
      </c>
      <c r="H332" s="2" t="s">
        <v>18</v>
      </c>
      <c r="I332" s="2">
        <v>3</v>
      </c>
      <c r="J332" s="2">
        <v>10</v>
      </c>
    </row>
    <row r="333" spans="1:11">
      <c r="A333" s="2">
        <v>1893</v>
      </c>
      <c r="D333" s="2" t="s">
        <v>222</v>
      </c>
      <c r="E333" s="2" t="s">
        <v>16</v>
      </c>
      <c r="F333" s="2">
        <v>2024</v>
      </c>
      <c r="G333" s="2" t="s">
        <v>21</v>
      </c>
      <c r="H333" s="2" t="s">
        <v>18</v>
      </c>
      <c r="I333" s="2">
        <v>2</v>
      </c>
      <c r="J333" s="2">
        <v>2</v>
      </c>
    </row>
    <row r="334" spans="1:11">
      <c r="A334" s="2">
        <v>1892</v>
      </c>
      <c r="B334" s="2" t="s">
        <v>55</v>
      </c>
      <c r="D334" s="2" t="s">
        <v>151</v>
      </c>
      <c r="E334" s="2" t="s">
        <v>20</v>
      </c>
      <c r="F334" s="2">
        <v>1320</v>
      </c>
      <c r="G334" s="2" t="s">
        <v>21</v>
      </c>
      <c r="H334" s="2" t="s">
        <v>18</v>
      </c>
      <c r="I334" s="2">
        <v>3</v>
      </c>
      <c r="J334" s="2">
        <v>1532</v>
      </c>
    </row>
    <row r="335" spans="1:11" ht="30">
      <c r="A335" s="2">
        <v>1892</v>
      </c>
      <c r="D335" s="2" t="s">
        <v>223</v>
      </c>
      <c r="E335" s="2" t="s">
        <v>20</v>
      </c>
      <c r="F335" s="2">
        <v>2145</v>
      </c>
      <c r="G335" s="2" t="s">
        <v>21</v>
      </c>
      <c r="H335" s="2" t="s">
        <v>18</v>
      </c>
      <c r="I335" s="2">
        <v>2</v>
      </c>
      <c r="J335" s="2">
        <v>180</v>
      </c>
    </row>
    <row r="336" spans="1:11">
      <c r="A336" s="2">
        <v>1890</v>
      </c>
      <c r="D336" s="2" t="s">
        <v>224</v>
      </c>
      <c r="E336" s="2" t="s">
        <v>20</v>
      </c>
      <c r="F336" s="2">
        <v>1357</v>
      </c>
      <c r="G336" s="2" t="s">
        <v>21</v>
      </c>
      <c r="H336" s="2" t="s">
        <v>18</v>
      </c>
      <c r="I336" s="2">
        <v>2</v>
      </c>
    </row>
    <row r="337" spans="1:11" ht="30">
      <c r="A337" s="2">
        <v>1890</v>
      </c>
      <c r="D337" s="2" t="s">
        <v>225</v>
      </c>
      <c r="E337" s="2" t="s">
        <v>87</v>
      </c>
      <c r="F337" s="2">
        <v>1925</v>
      </c>
      <c r="G337" s="2" t="s">
        <v>21</v>
      </c>
      <c r="H337" s="2" t="s">
        <v>18</v>
      </c>
      <c r="I337" s="2">
        <v>2</v>
      </c>
    </row>
    <row r="338" spans="1:11" ht="30">
      <c r="A338" s="2">
        <v>1889</v>
      </c>
      <c r="B338" s="2" t="s">
        <v>55</v>
      </c>
      <c r="C338" s="2" t="s">
        <v>56</v>
      </c>
      <c r="D338" s="2" t="s">
        <v>191</v>
      </c>
      <c r="E338" s="2" t="s">
        <v>20</v>
      </c>
      <c r="F338" s="2">
        <v>-5</v>
      </c>
      <c r="G338" s="2" t="s">
        <v>136</v>
      </c>
      <c r="H338" s="2" t="s">
        <v>18</v>
      </c>
      <c r="I338" s="2">
        <v>2</v>
      </c>
    </row>
    <row r="339" spans="1:11">
      <c r="A339" s="2">
        <v>1888</v>
      </c>
      <c r="D339" s="2" t="s">
        <v>226</v>
      </c>
      <c r="E339" s="2" t="s">
        <v>16</v>
      </c>
      <c r="F339" s="2">
        <v>1819</v>
      </c>
      <c r="G339" s="2" t="s">
        <v>21</v>
      </c>
      <c r="H339" s="2" t="s">
        <v>18</v>
      </c>
      <c r="I339" s="2">
        <v>4</v>
      </c>
      <c r="J339" s="2">
        <v>461</v>
      </c>
      <c r="K339" s="2">
        <v>70</v>
      </c>
    </row>
    <row r="340" spans="1:11" ht="30">
      <c r="A340" s="2">
        <v>1888</v>
      </c>
      <c r="B340" s="2" t="s">
        <v>55</v>
      </c>
      <c r="D340" s="2" t="s">
        <v>134</v>
      </c>
      <c r="E340" s="2" t="s">
        <v>87</v>
      </c>
      <c r="F340" s="2">
        <v>140</v>
      </c>
      <c r="G340" s="2" t="s">
        <v>21</v>
      </c>
      <c r="H340" s="2" t="s">
        <v>18</v>
      </c>
      <c r="I340" s="2">
        <v>3</v>
      </c>
    </row>
    <row r="341" spans="1:11">
      <c r="A341" s="2">
        <v>1887</v>
      </c>
      <c r="D341" s="2" t="s">
        <v>29</v>
      </c>
      <c r="E341" s="2" t="s">
        <v>30</v>
      </c>
      <c r="F341" s="2">
        <v>2462</v>
      </c>
      <c r="G341" s="2" t="s">
        <v>21</v>
      </c>
      <c r="H341" s="2" t="s">
        <v>18</v>
      </c>
      <c r="I341" s="2">
        <v>3</v>
      </c>
      <c r="J341" s="2">
        <v>15</v>
      </c>
    </row>
    <row r="342" spans="1:11">
      <c r="A342" s="2">
        <v>1886</v>
      </c>
      <c r="D342" s="2" t="s">
        <v>227</v>
      </c>
      <c r="E342" s="2" t="s">
        <v>205</v>
      </c>
      <c r="F342" s="2">
        <v>260</v>
      </c>
      <c r="G342" s="2" t="s">
        <v>26</v>
      </c>
      <c r="H342" s="2" t="s">
        <v>18</v>
      </c>
      <c r="I342" s="2">
        <v>4</v>
      </c>
    </row>
    <row r="343" spans="1:11" ht="30">
      <c r="A343" s="2">
        <v>1886</v>
      </c>
      <c r="D343" s="2" t="s">
        <v>194</v>
      </c>
      <c r="E343" s="2" t="s">
        <v>68</v>
      </c>
      <c r="F343" s="2">
        <v>1111</v>
      </c>
      <c r="G343" s="2" t="s">
        <v>133</v>
      </c>
      <c r="H343" s="2" t="s">
        <v>18</v>
      </c>
      <c r="I343" s="2">
        <v>2</v>
      </c>
      <c r="J343" s="2">
        <v>153</v>
      </c>
    </row>
    <row r="344" spans="1:11" ht="30">
      <c r="A344" s="2">
        <v>1886</v>
      </c>
      <c r="D344" s="2" t="s">
        <v>45</v>
      </c>
      <c r="E344" s="2" t="s">
        <v>46</v>
      </c>
      <c r="F344" s="2">
        <v>5023</v>
      </c>
      <c r="G344" s="2" t="s">
        <v>21</v>
      </c>
      <c r="H344" s="2" t="s">
        <v>18</v>
      </c>
      <c r="I344" s="2">
        <v>4</v>
      </c>
      <c r="J344" s="2">
        <v>2</v>
      </c>
    </row>
    <row r="345" spans="1:11">
      <c r="A345" s="2">
        <v>1885</v>
      </c>
      <c r="C345" s="2" t="s">
        <v>56</v>
      </c>
      <c r="D345" s="2" t="s">
        <v>173</v>
      </c>
      <c r="E345" s="2" t="s">
        <v>61</v>
      </c>
      <c r="F345" s="2">
        <v>4650</v>
      </c>
      <c r="G345" s="2" t="s">
        <v>21</v>
      </c>
      <c r="H345" s="2" t="s">
        <v>18</v>
      </c>
      <c r="I345" s="2">
        <v>3</v>
      </c>
    </row>
    <row r="346" spans="1:11">
      <c r="A346" s="2">
        <v>1884</v>
      </c>
      <c r="B346" s="2" t="s">
        <v>55</v>
      </c>
      <c r="D346" s="2" t="s">
        <v>93</v>
      </c>
      <c r="E346" s="2" t="s">
        <v>20</v>
      </c>
      <c r="F346" s="2">
        <v>813</v>
      </c>
      <c r="G346" s="2" t="s">
        <v>63</v>
      </c>
      <c r="H346" s="2" t="s">
        <v>18</v>
      </c>
    </row>
    <row r="347" spans="1:11">
      <c r="A347" s="2">
        <v>1884</v>
      </c>
      <c r="D347" s="2" t="s">
        <v>83</v>
      </c>
      <c r="E347" s="2" t="s">
        <v>20</v>
      </c>
      <c r="F347" s="2">
        <v>3676</v>
      </c>
      <c r="G347" s="2" t="s">
        <v>21</v>
      </c>
      <c r="H347" s="2" t="s">
        <v>18</v>
      </c>
      <c r="I347" s="2">
        <v>2</v>
      </c>
      <c r="J347" s="2">
        <v>74</v>
      </c>
    </row>
    <row r="348" spans="1:11" ht="30">
      <c r="A348" s="2">
        <v>1883</v>
      </c>
      <c r="B348" s="2" t="s">
        <v>55</v>
      </c>
      <c r="D348" s="2" t="s">
        <v>228</v>
      </c>
      <c r="E348" s="2" t="s">
        <v>25</v>
      </c>
      <c r="F348" s="2">
        <v>1252</v>
      </c>
      <c r="G348" s="2" t="s">
        <v>133</v>
      </c>
      <c r="H348" s="2" t="s">
        <v>18</v>
      </c>
      <c r="I348" s="2">
        <v>4</v>
      </c>
      <c r="J348" s="2">
        <v>8</v>
      </c>
    </row>
    <row r="349" spans="1:11" ht="30">
      <c r="A349" s="2">
        <v>1883</v>
      </c>
      <c r="D349" s="2" t="s">
        <v>229</v>
      </c>
      <c r="E349" s="2" t="s">
        <v>87</v>
      </c>
      <c r="F349" s="2">
        <v>1750</v>
      </c>
      <c r="G349" s="2" t="s">
        <v>230</v>
      </c>
      <c r="H349" s="2" t="s">
        <v>18</v>
      </c>
      <c r="I349" s="2">
        <v>3</v>
      </c>
    </row>
    <row r="350" spans="1:11">
      <c r="A350" s="2">
        <v>1883</v>
      </c>
      <c r="D350" s="2" t="s">
        <v>71</v>
      </c>
      <c r="E350" s="2" t="s">
        <v>72</v>
      </c>
      <c r="F350" s="2">
        <v>2361</v>
      </c>
      <c r="G350" s="2" t="s">
        <v>26</v>
      </c>
      <c r="H350" s="2" t="s">
        <v>18</v>
      </c>
      <c r="I350" s="2">
        <v>2</v>
      </c>
    </row>
    <row r="351" spans="1:11">
      <c r="A351" s="2">
        <v>1883</v>
      </c>
      <c r="B351" s="2" t="s">
        <v>55</v>
      </c>
      <c r="D351" s="2" t="s">
        <v>93</v>
      </c>
      <c r="E351" s="2" t="s">
        <v>20</v>
      </c>
      <c r="F351" s="2">
        <v>813</v>
      </c>
      <c r="G351" s="2" t="s">
        <v>63</v>
      </c>
      <c r="H351" s="2" t="s">
        <v>18</v>
      </c>
      <c r="I351" s="2">
        <v>6</v>
      </c>
      <c r="J351" s="2">
        <v>2000</v>
      </c>
    </row>
    <row r="352" spans="1:11">
      <c r="A352" s="2">
        <v>1883</v>
      </c>
      <c r="B352" s="2" t="s">
        <v>55</v>
      </c>
      <c r="D352" s="2" t="s">
        <v>93</v>
      </c>
      <c r="E352" s="2" t="s">
        <v>20</v>
      </c>
      <c r="F352" s="2">
        <v>813</v>
      </c>
      <c r="G352" s="2" t="s">
        <v>63</v>
      </c>
      <c r="H352" s="2" t="s">
        <v>18</v>
      </c>
    </row>
    <row r="353" spans="1:11">
      <c r="A353" s="2">
        <v>1879</v>
      </c>
      <c r="B353" s="2" t="s">
        <v>55</v>
      </c>
      <c r="D353" s="2" t="s">
        <v>77</v>
      </c>
      <c r="E353" s="2" t="s">
        <v>76</v>
      </c>
      <c r="F353" s="2">
        <v>926</v>
      </c>
      <c r="G353" s="2" t="s">
        <v>21</v>
      </c>
      <c r="H353" s="2" t="s">
        <v>18</v>
      </c>
      <c r="I353" s="2">
        <v>2</v>
      </c>
    </row>
    <row r="354" spans="1:11" ht="30">
      <c r="A354" s="2">
        <v>1878</v>
      </c>
      <c r="B354" s="2" t="s">
        <v>55</v>
      </c>
      <c r="C354" s="2" t="s">
        <v>56</v>
      </c>
      <c r="D354" s="2" t="s">
        <v>231</v>
      </c>
      <c r="E354" s="2" t="s">
        <v>25</v>
      </c>
      <c r="F354" s="2">
        <v>1073</v>
      </c>
      <c r="G354" s="2" t="s">
        <v>26</v>
      </c>
      <c r="H354" s="2" t="s">
        <v>18</v>
      </c>
      <c r="I354" s="2">
        <v>2</v>
      </c>
    </row>
    <row r="355" spans="1:11" ht="30">
      <c r="A355" s="2">
        <v>1878</v>
      </c>
      <c r="B355" s="2" t="s">
        <v>55</v>
      </c>
      <c r="D355" s="2" t="s">
        <v>86</v>
      </c>
      <c r="E355" s="2" t="s">
        <v>87</v>
      </c>
      <c r="F355" s="2">
        <v>688</v>
      </c>
      <c r="G355" s="2" t="s">
        <v>88</v>
      </c>
      <c r="H355" s="2" t="s">
        <v>18</v>
      </c>
      <c r="I355" s="2">
        <v>3</v>
      </c>
      <c r="J355" s="2">
        <v>1</v>
      </c>
    </row>
    <row r="356" spans="1:11">
      <c r="A356" s="2">
        <v>1878</v>
      </c>
      <c r="B356" s="2" t="s">
        <v>55</v>
      </c>
      <c r="D356" s="2" t="s">
        <v>89</v>
      </c>
      <c r="E356" s="2" t="s">
        <v>90</v>
      </c>
      <c r="F356" s="2">
        <v>361</v>
      </c>
      <c r="G356" s="2" t="s">
        <v>21</v>
      </c>
      <c r="H356" s="2" t="s">
        <v>18</v>
      </c>
      <c r="I356" s="2">
        <v>3</v>
      </c>
    </row>
    <row r="357" spans="1:11">
      <c r="A357" s="2">
        <v>1878</v>
      </c>
      <c r="B357" s="2" t="s">
        <v>55</v>
      </c>
      <c r="C357" s="2" t="s">
        <v>56</v>
      </c>
      <c r="D357" s="2" t="s">
        <v>89</v>
      </c>
      <c r="E357" s="2" t="s">
        <v>90</v>
      </c>
      <c r="F357" s="2">
        <v>361</v>
      </c>
      <c r="G357" s="2" t="s">
        <v>21</v>
      </c>
      <c r="H357" s="2" t="s">
        <v>18</v>
      </c>
    </row>
    <row r="358" spans="1:11">
      <c r="A358" s="2">
        <v>1877</v>
      </c>
      <c r="D358" s="2" t="s">
        <v>232</v>
      </c>
      <c r="E358" s="2" t="s">
        <v>46</v>
      </c>
      <c r="F358" s="2">
        <v>5911</v>
      </c>
      <c r="G358" s="2" t="s">
        <v>21</v>
      </c>
      <c r="H358" s="2" t="s">
        <v>18</v>
      </c>
      <c r="I358" s="2">
        <v>4</v>
      </c>
      <c r="J358" s="2">
        <v>340</v>
      </c>
    </row>
    <row r="359" spans="1:11" ht="30">
      <c r="A359" s="2">
        <v>1877</v>
      </c>
      <c r="B359" s="2" t="s">
        <v>55</v>
      </c>
      <c r="C359" s="2" t="s">
        <v>56</v>
      </c>
      <c r="D359" s="2" t="s">
        <v>192</v>
      </c>
      <c r="E359" s="2" t="s">
        <v>25</v>
      </c>
      <c r="F359" s="2">
        <v>4170</v>
      </c>
      <c r="G359" s="2" t="s">
        <v>26</v>
      </c>
      <c r="H359" s="2" t="s">
        <v>18</v>
      </c>
      <c r="I359" s="2">
        <v>0</v>
      </c>
    </row>
    <row r="360" spans="1:11">
      <c r="A360" s="2">
        <v>1875</v>
      </c>
      <c r="D360" s="2" t="s">
        <v>233</v>
      </c>
      <c r="E360" s="2" t="s">
        <v>50</v>
      </c>
      <c r="F360" s="2">
        <v>1516</v>
      </c>
      <c r="G360" s="2" t="s">
        <v>21</v>
      </c>
      <c r="H360" s="2" t="s">
        <v>18</v>
      </c>
      <c r="I360" s="2">
        <v>5</v>
      </c>
    </row>
    <row r="361" spans="1:11">
      <c r="A361" s="2">
        <v>1875</v>
      </c>
      <c r="D361" s="2" t="s">
        <v>23</v>
      </c>
      <c r="E361" s="2" t="s">
        <v>20</v>
      </c>
      <c r="F361" s="2">
        <v>1731</v>
      </c>
      <c r="G361" s="2" t="s">
        <v>21</v>
      </c>
      <c r="H361" s="2" t="s">
        <v>18</v>
      </c>
      <c r="I361" s="2">
        <v>0</v>
      </c>
    </row>
    <row r="362" spans="1:11" ht="30">
      <c r="A362" s="2">
        <v>1874</v>
      </c>
      <c r="D362" s="2" t="s">
        <v>78</v>
      </c>
      <c r="E362" s="2" t="s">
        <v>16</v>
      </c>
      <c r="F362" s="2">
        <v>815</v>
      </c>
      <c r="G362" s="2" t="s">
        <v>21</v>
      </c>
      <c r="H362" s="2" t="s">
        <v>18</v>
      </c>
      <c r="I362" s="2">
        <v>3</v>
      </c>
      <c r="J362" s="2">
        <v>1</v>
      </c>
    </row>
    <row r="363" spans="1:11">
      <c r="A363" s="2">
        <v>1874</v>
      </c>
      <c r="D363" s="2" t="s">
        <v>152</v>
      </c>
      <c r="E363" s="2" t="s">
        <v>30</v>
      </c>
      <c r="F363" s="2">
        <v>400</v>
      </c>
      <c r="G363" s="2" t="s">
        <v>21</v>
      </c>
      <c r="H363" s="2" t="s">
        <v>18</v>
      </c>
      <c r="I363" s="2">
        <v>2</v>
      </c>
    </row>
    <row r="364" spans="1:11">
      <c r="A364" s="2">
        <v>1873</v>
      </c>
      <c r="D364" s="2" t="s">
        <v>234</v>
      </c>
      <c r="E364" s="2" t="s">
        <v>30</v>
      </c>
      <c r="F364" s="2">
        <v>2815</v>
      </c>
      <c r="G364" s="2" t="s">
        <v>21</v>
      </c>
      <c r="H364" s="2" t="s">
        <v>18</v>
      </c>
      <c r="I364" s="2">
        <v>2</v>
      </c>
    </row>
    <row r="365" spans="1:11">
      <c r="A365" s="2">
        <v>1872</v>
      </c>
      <c r="D365" s="2" t="s">
        <v>127</v>
      </c>
      <c r="E365" s="2" t="s">
        <v>16</v>
      </c>
      <c r="F365" s="2">
        <v>1592</v>
      </c>
      <c r="G365" s="2" t="s">
        <v>63</v>
      </c>
      <c r="H365" s="2" t="s">
        <v>18</v>
      </c>
      <c r="I365" s="2">
        <v>3</v>
      </c>
      <c r="J365" s="2">
        <v>4</v>
      </c>
    </row>
    <row r="366" spans="1:11">
      <c r="A366" s="2">
        <v>1872</v>
      </c>
      <c r="D366" s="2" t="s">
        <v>32</v>
      </c>
      <c r="E366" s="2" t="s">
        <v>20</v>
      </c>
      <c r="F366" s="2">
        <v>2947</v>
      </c>
      <c r="G366" s="2" t="s">
        <v>21</v>
      </c>
      <c r="H366" s="2" t="s">
        <v>18</v>
      </c>
      <c r="I366" s="2">
        <v>4</v>
      </c>
      <c r="J366" s="2">
        <v>200</v>
      </c>
    </row>
    <row r="367" spans="1:11">
      <c r="A367" s="2">
        <v>1872</v>
      </c>
      <c r="D367" s="2" t="s">
        <v>235</v>
      </c>
      <c r="E367" s="2" t="s">
        <v>37</v>
      </c>
      <c r="F367" s="2">
        <v>934</v>
      </c>
      <c r="G367" s="2" t="s">
        <v>21</v>
      </c>
      <c r="H367" s="2" t="s">
        <v>18</v>
      </c>
      <c r="I367" s="2">
        <v>4</v>
      </c>
    </row>
    <row r="368" spans="1:11" ht="30">
      <c r="A368" s="2">
        <v>1872</v>
      </c>
      <c r="D368" s="2" t="s">
        <v>174</v>
      </c>
      <c r="E368" s="2" t="s">
        <v>76</v>
      </c>
      <c r="F368" s="2">
        <v>1281</v>
      </c>
      <c r="G368" s="2" t="s">
        <v>17</v>
      </c>
      <c r="H368" s="2" t="s">
        <v>18</v>
      </c>
      <c r="I368" s="2">
        <v>3</v>
      </c>
      <c r="J368" s="2">
        <v>9</v>
      </c>
      <c r="K368" s="2">
        <v>11</v>
      </c>
    </row>
    <row r="369" spans="1:13">
      <c r="A369" s="2">
        <v>1871</v>
      </c>
      <c r="D369" s="2" t="s">
        <v>40</v>
      </c>
      <c r="E369" s="2" t="s">
        <v>20</v>
      </c>
      <c r="F369" s="2">
        <v>1715</v>
      </c>
      <c r="G369" s="2" t="s">
        <v>21</v>
      </c>
      <c r="H369" s="2" t="s">
        <v>18</v>
      </c>
      <c r="I369" s="2">
        <v>2</v>
      </c>
      <c r="J369" s="2">
        <v>1</v>
      </c>
      <c r="K369" s="2">
        <v>1</v>
      </c>
    </row>
    <row r="370" spans="1:13" ht="30">
      <c r="A370" s="2">
        <v>1871</v>
      </c>
      <c r="B370" s="2" t="s">
        <v>55</v>
      </c>
      <c r="C370" s="2" t="s">
        <v>56</v>
      </c>
      <c r="D370" s="2" t="s">
        <v>165</v>
      </c>
      <c r="E370" s="2" t="s">
        <v>30</v>
      </c>
      <c r="F370" s="2">
        <v>1332</v>
      </c>
      <c r="G370" s="2" t="s">
        <v>21</v>
      </c>
      <c r="H370" s="2" t="s">
        <v>18</v>
      </c>
      <c r="I370" s="2">
        <v>2</v>
      </c>
    </row>
    <row r="371" spans="1:13">
      <c r="A371" s="2">
        <v>1871</v>
      </c>
      <c r="D371" s="2" t="s">
        <v>29</v>
      </c>
      <c r="E371" s="2" t="s">
        <v>30</v>
      </c>
      <c r="F371" s="2">
        <v>2462</v>
      </c>
      <c r="G371" s="2" t="s">
        <v>21</v>
      </c>
      <c r="H371" s="2" t="s">
        <v>18</v>
      </c>
      <c r="I371" s="2">
        <v>3</v>
      </c>
      <c r="J371" s="2">
        <v>3</v>
      </c>
    </row>
    <row r="372" spans="1:13">
      <c r="A372" s="2">
        <v>1871</v>
      </c>
      <c r="B372" s="2" t="s">
        <v>55</v>
      </c>
      <c r="D372" s="2" t="s">
        <v>236</v>
      </c>
      <c r="E372" s="2" t="s">
        <v>20</v>
      </c>
      <c r="F372" s="2">
        <v>725</v>
      </c>
      <c r="G372" s="2" t="s">
        <v>21</v>
      </c>
      <c r="H372" s="2" t="s">
        <v>18</v>
      </c>
      <c r="I372" s="2">
        <v>2</v>
      </c>
    </row>
    <row r="373" spans="1:13">
      <c r="A373" s="2">
        <v>1870</v>
      </c>
      <c r="D373" s="2" t="s">
        <v>237</v>
      </c>
      <c r="E373" s="2" t="s">
        <v>90</v>
      </c>
      <c r="F373" s="2">
        <v>1496</v>
      </c>
      <c r="G373" s="2" t="s">
        <v>26</v>
      </c>
      <c r="H373" s="2" t="s">
        <v>18</v>
      </c>
      <c r="I373" s="2">
        <v>2</v>
      </c>
    </row>
    <row r="374" spans="1:13" ht="30">
      <c r="A374" s="2">
        <v>1870</v>
      </c>
      <c r="D374" s="2" t="s">
        <v>119</v>
      </c>
      <c r="E374" s="2" t="s">
        <v>20</v>
      </c>
      <c r="F374" s="2">
        <v>1018</v>
      </c>
      <c r="G374" s="2" t="s">
        <v>17</v>
      </c>
      <c r="H374" s="2" t="s">
        <v>18</v>
      </c>
      <c r="I374" s="2">
        <v>3</v>
      </c>
    </row>
    <row r="375" spans="1:13">
      <c r="A375" s="2">
        <v>1870</v>
      </c>
      <c r="D375" s="2" t="s">
        <v>236</v>
      </c>
      <c r="E375" s="2" t="s">
        <v>20</v>
      </c>
      <c r="F375" s="2">
        <v>725</v>
      </c>
      <c r="G375" s="2" t="s">
        <v>21</v>
      </c>
      <c r="H375" s="2" t="s">
        <v>18</v>
      </c>
      <c r="I375" s="2">
        <v>2</v>
      </c>
      <c r="M375" s="2">
        <v>40</v>
      </c>
    </row>
    <row r="376" spans="1:13">
      <c r="A376" s="2">
        <v>1869</v>
      </c>
      <c r="D376" s="2" t="s">
        <v>238</v>
      </c>
      <c r="E376" s="2" t="s">
        <v>20</v>
      </c>
      <c r="F376" s="2">
        <v>1651</v>
      </c>
      <c r="G376" s="2" t="s">
        <v>21</v>
      </c>
      <c r="H376" s="2" t="s">
        <v>18</v>
      </c>
      <c r="I376" s="2">
        <v>2</v>
      </c>
      <c r="J376" s="2">
        <v>8</v>
      </c>
    </row>
    <row r="377" spans="1:13">
      <c r="A377" s="2">
        <v>1869</v>
      </c>
      <c r="D377" s="2" t="s">
        <v>203</v>
      </c>
      <c r="E377" s="2" t="s">
        <v>20</v>
      </c>
      <c r="F377" s="2">
        <v>1703</v>
      </c>
      <c r="G377" s="2" t="s">
        <v>21</v>
      </c>
      <c r="H377" s="2" t="s">
        <v>18</v>
      </c>
      <c r="I377" s="2">
        <v>2</v>
      </c>
      <c r="J377" s="2">
        <v>2</v>
      </c>
    </row>
    <row r="378" spans="1:13">
      <c r="A378" s="2">
        <v>1868</v>
      </c>
      <c r="B378" s="2" t="s">
        <v>55</v>
      </c>
      <c r="C378" s="2" t="s">
        <v>56</v>
      </c>
      <c r="D378" s="2" t="s">
        <v>75</v>
      </c>
      <c r="E378" s="2" t="s">
        <v>76</v>
      </c>
      <c r="F378" s="2">
        <v>3350</v>
      </c>
      <c r="G378" s="2" t="s">
        <v>21</v>
      </c>
      <c r="H378" s="2" t="s">
        <v>18</v>
      </c>
    </row>
    <row r="379" spans="1:13" ht="30">
      <c r="A379" s="2">
        <v>1868</v>
      </c>
      <c r="B379" s="2" t="s">
        <v>55</v>
      </c>
      <c r="C379" s="2" t="s">
        <v>56</v>
      </c>
      <c r="D379" s="2" t="s">
        <v>192</v>
      </c>
      <c r="E379" s="2" t="s">
        <v>25</v>
      </c>
      <c r="F379" s="2">
        <v>4170</v>
      </c>
      <c r="G379" s="2" t="s">
        <v>26</v>
      </c>
      <c r="H379" s="2" t="s">
        <v>18</v>
      </c>
      <c r="I379" s="2">
        <v>2</v>
      </c>
      <c r="M379" s="2">
        <v>37</v>
      </c>
    </row>
    <row r="380" spans="1:13" ht="30">
      <c r="A380" s="2">
        <v>1867</v>
      </c>
      <c r="D380" s="2" t="s">
        <v>239</v>
      </c>
      <c r="E380" s="2" t="s">
        <v>16</v>
      </c>
      <c r="F380" s="2">
        <v>1841</v>
      </c>
      <c r="G380" s="2" t="s">
        <v>17</v>
      </c>
      <c r="H380" s="2" t="s">
        <v>18</v>
      </c>
      <c r="I380" s="2">
        <v>2</v>
      </c>
      <c r="J380" s="2">
        <v>3</v>
      </c>
    </row>
    <row r="381" spans="1:13" ht="30">
      <c r="A381" s="2">
        <v>1866</v>
      </c>
      <c r="B381" s="2" t="s">
        <v>55</v>
      </c>
      <c r="D381" s="2" t="s">
        <v>240</v>
      </c>
      <c r="E381" s="2" t="s">
        <v>25</v>
      </c>
      <c r="F381" s="2">
        <v>639</v>
      </c>
      <c r="G381" s="2" t="s">
        <v>26</v>
      </c>
      <c r="H381" s="2" t="s">
        <v>18</v>
      </c>
      <c r="I381" s="2">
        <v>2</v>
      </c>
    </row>
    <row r="382" spans="1:13">
      <c r="A382" s="2">
        <v>1864</v>
      </c>
      <c r="D382" s="2" t="s">
        <v>23</v>
      </c>
      <c r="E382" s="2" t="s">
        <v>20</v>
      </c>
      <c r="F382" s="2">
        <v>1731</v>
      </c>
      <c r="G382" s="2" t="s">
        <v>21</v>
      </c>
      <c r="H382" s="2" t="s">
        <v>18</v>
      </c>
      <c r="I382" s="2">
        <v>2</v>
      </c>
      <c r="J382" s="2">
        <v>54</v>
      </c>
    </row>
    <row r="383" spans="1:13">
      <c r="A383" s="2">
        <v>1863</v>
      </c>
      <c r="B383" s="2" t="s">
        <v>55</v>
      </c>
      <c r="C383" s="2" t="s">
        <v>56</v>
      </c>
      <c r="D383" s="2" t="s">
        <v>89</v>
      </c>
      <c r="E383" s="2" t="s">
        <v>90</v>
      </c>
      <c r="F383" s="2">
        <v>361</v>
      </c>
      <c r="G383" s="2" t="s">
        <v>21</v>
      </c>
      <c r="H383" s="2" t="s">
        <v>18</v>
      </c>
    </row>
    <row r="384" spans="1:13">
      <c r="A384" s="2">
        <v>1861</v>
      </c>
      <c r="D384" s="2" t="s">
        <v>241</v>
      </c>
      <c r="E384" s="2" t="s">
        <v>39</v>
      </c>
      <c r="F384" s="2">
        <v>1625</v>
      </c>
      <c r="G384" s="2" t="s">
        <v>21</v>
      </c>
      <c r="H384" s="2" t="s">
        <v>18</v>
      </c>
      <c r="I384" s="2">
        <v>3</v>
      </c>
      <c r="J384" s="2">
        <v>106</v>
      </c>
    </row>
    <row r="385" spans="1:13">
      <c r="A385" s="2">
        <v>1861</v>
      </c>
      <c r="D385" s="2" t="s">
        <v>85</v>
      </c>
      <c r="E385" s="2" t="s">
        <v>50</v>
      </c>
      <c r="F385" s="2">
        <v>1725</v>
      </c>
      <c r="G385" s="2" t="s">
        <v>63</v>
      </c>
      <c r="H385" s="2" t="s">
        <v>18</v>
      </c>
      <c r="I385" s="2">
        <v>2</v>
      </c>
    </row>
    <row r="386" spans="1:13">
      <c r="A386" s="2">
        <v>1861</v>
      </c>
      <c r="D386" s="2" t="s">
        <v>224</v>
      </c>
      <c r="E386" s="2" t="s">
        <v>20</v>
      </c>
      <c r="F386" s="2">
        <v>1357</v>
      </c>
      <c r="G386" s="2" t="s">
        <v>21</v>
      </c>
      <c r="H386" s="2" t="s">
        <v>18</v>
      </c>
      <c r="I386" s="2">
        <v>4</v>
      </c>
      <c r="J386" s="2">
        <v>326</v>
      </c>
      <c r="K386" s="2">
        <v>47</v>
      </c>
    </row>
    <row r="387" spans="1:13">
      <c r="A387" s="2">
        <v>1860</v>
      </c>
      <c r="D387" s="2" t="s">
        <v>79</v>
      </c>
      <c r="E387" s="2" t="s">
        <v>54</v>
      </c>
      <c r="F387" s="2">
        <v>3763</v>
      </c>
      <c r="G387" s="2" t="s">
        <v>21</v>
      </c>
      <c r="H387" s="2" t="s">
        <v>18</v>
      </c>
      <c r="I387" s="2">
        <v>2</v>
      </c>
    </row>
    <row r="388" spans="1:13">
      <c r="A388" s="2">
        <v>1860</v>
      </c>
      <c r="D388" s="2" t="s">
        <v>83</v>
      </c>
      <c r="E388" s="2" t="s">
        <v>20</v>
      </c>
      <c r="F388" s="2">
        <v>3676</v>
      </c>
      <c r="G388" s="2" t="s">
        <v>21</v>
      </c>
      <c r="H388" s="2" t="s">
        <v>18</v>
      </c>
      <c r="I388" s="2">
        <v>2</v>
      </c>
    </row>
    <row r="389" spans="1:13">
      <c r="A389" s="2">
        <v>1858</v>
      </c>
      <c r="D389" s="2" t="s">
        <v>29</v>
      </c>
      <c r="E389" s="2" t="s">
        <v>30</v>
      </c>
      <c r="F389" s="2">
        <v>2462</v>
      </c>
      <c r="G389" s="2" t="s">
        <v>21</v>
      </c>
      <c r="H389" s="2" t="s">
        <v>18</v>
      </c>
      <c r="I389" s="2">
        <v>2</v>
      </c>
    </row>
    <row r="390" spans="1:13" ht="30">
      <c r="A390" s="2">
        <v>1857</v>
      </c>
      <c r="B390" s="2" t="s">
        <v>55</v>
      </c>
      <c r="C390" s="2" t="s">
        <v>56</v>
      </c>
      <c r="D390" s="2" t="s">
        <v>242</v>
      </c>
      <c r="E390" s="2" t="s">
        <v>87</v>
      </c>
      <c r="F390" s="2">
        <v>1548</v>
      </c>
      <c r="G390" s="2" t="s">
        <v>17</v>
      </c>
      <c r="H390" s="2" t="s">
        <v>22</v>
      </c>
    </row>
    <row r="391" spans="1:13">
      <c r="A391" s="2">
        <v>1856</v>
      </c>
      <c r="B391" s="2" t="s">
        <v>55</v>
      </c>
      <c r="D391" s="2" t="s">
        <v>151</v>
      </c>
      <c r="E391" s="2" t="s">
        <v>20</v>
      </c>
      <c r="F391" s="2">
        <v>1320</v>
      </c>
      <c r="G391" s="2" t="s">
        <v>21</v>
      </c>
      <c r="H391" s="2" t="s">
        <v>18</v>
      </c>
      <c r="I391" s="2">
        <v>3</v>
      </c>
      <c r="J391" s="2">
        <v>2806</v>
      </c>
    </row>
    <row r="392" spans="1:13" ht="30">
      <c r="A392" s="2">
        <v>1856</v>
      </c>
      <c r="D392" s="2" t="s">
        <v>184</v>
      </c>
      <c r="E392" s="2" t="s">
        <v>16</v>
      </c>
      <c r="F392" s="2">
        <v>1140</v>
      </c>
      <c r="G392" s="2" t="s">
        <v>21</v>
      </c>
      <c r="H392" s="2" t="s">
        <v>18</v>
      </c>
      <c r="I392" s="2">
        <v>4</v>
      </c>
      <c r="J392" s="2">
        <v>20</v>
      </c>
    </row>
    <row r="393" spans="1:13" ht="30">
      <c r="A393" s="2">
        <v>1856</v>
      </c>
      <c r="B393" s="2" t="s">
        <v>55</v>
      </c>
      <c r="D393" s="2" t="s">
        <v>243</v>
      </c>
      <c r="E393" s="2" t="s">
        <v>25</v>
      </c>
      <c r="F393" s="2">
        <v>2857</v>
      </c>
      <c r="G393" s="2" t="s">
        <v>21</v>
      </c>
      <c r="H393" s="2" t="s">
        <v>18</v>
      </c>
    </row>
    <row r="394" spans="1:13">
      <c r="A394" s="2">
        <v>1854</v>
      </c>
      <c r="D394" s="2" t="s">
        <v>127</v>
      </c>
      <c r="E394" s="2" t="s">
        <v>16</v>
      </c>
      <c r="F394" s="2">
        <v>1592</v>
      </c>
      <c r="G394" s="2" t="s">
        <v>63</v>
      </c>
      <c r="H394" s="2" t="s">
        <v>18</v>
      </c>
      <c r="I394" s="2">
        <v>2</v>
      </c>
      <c r="J394" s="2">
        <v>3</v>
      </c>
    </row>
    <row r="395" spans="1:13">
      <c r="A395" s="2">
        <v>1854</v>
      </c>
      <c r="D395" s="2" t="s">
        <v>80</v>
      </c>
      <c r="E395" s="2" t="s">
        <v>37</v>
      </c>
      <c r="F395" s="2">
        <v>3283</v>
      </c>
      <c r="G395" s="2" t="s">
        <v>21</v>
      </c>
      <c r="H395" s="2" t="s">
        <v>18</v>
      </c>
      <c r="I395" s="2">
        <v>5</v>
      </c>
    </row>
    <row r="396" spans="1:13">
      <c r="A396" s="2">
        <v>1853</v>
      </c>
      <c r="D396" s="2" t="s">
        <v>29</v>
      </c>
      <c r="E396" s="2" t="s">
        <v>30</v>
      </c>
      <c r="F396" s="2">
        <v>2462</v>
      </c>
      <c r="G396" s="2" t="s">
        <v>21</v>
      </c>
      <c r="H396" s="2" t="s">
        <v>18</v>
      </c>
      <c r="I396" s="2">
        <v>3</v>
      </c>
      <c r="J396" s="2">
        <v>34</v>
      </c>
    </row>
    <row r="397" spans="1:13">
      <c r="A397" s="2">
        <v>1853</v>
      </c>
      <c r="D397" s="2" t="s">
        <v>227</v>
      </c>
      <c r="E397" s="2" t="s">
        <v>205</v>
      </c>
      <c r="F397" s="2">
        <v>260</v>
      </c>
      <c r="G397" s="2" t="s">
        <v>26</v>
      </c>
      <c r="H397" s="2" t="s">
        <v>18</v>
      </c>
      <c r="I397" s="2">
        <v>0</v>
      </c>
      <c r="J397" s="2">
        <v>25</v>
      </c>
    </row>
    <row r="398" spans="1:13" ht="30">
      <c r="A398" s="2">
        <v>1853</v>
      </c>
      <c r="B398" s="2" t="s">
        <v>55</v>
      </c>
      <c r="D398" s="2" t="s">
        <v>204</v>
      </c>
      <c r="E398" s="2" t="s">
        <v>244</v>
      </c>
      <c r="F398" s="2">
        <v>0</v>
      </c>
      <c r="G398" s="2" t="s">
        <v>136</v>
      </c>
      <c r="H398" s="2" t="s">
        <v>18</v>
      </c>
      <c r="I398" s="2">
        <v>2</v>
      </c>
    </row>
    <row r="399" spans="1:13" ht="30">
      <c r="A399" s="2">
        <v>1850</v>
      </c>
      <c r="D399" s="2" t="s">
        <v>86</v>
      </c>
      <c r="E399" s="2" t="s">
        <v>87</v>
      </c>
      <c r="F399" s="2">
        <v>688</v>
      </c>
      <c r="G399" s="2" t="s">
        <v>88</v>
      </c>
      <c r="H399" s="2" t="s">
        <v>18</v>
      </c>
      <c r="I399" s="2">
        <v>2</v>
      </c>
    </row>
    <row r="400" spans="1:13">
      <c r="A400" s="2">
        <v>1848</v>
      </c>
      <c r="D400" s="2" t="s">
        <v>23</v>
      </c>
      <c r="E400" s="2" t="s">
        <v>20</v>
      </c>
      <c r="F400" s="2">
        <v>1731</v>
      </c>
      <c r="G400" s="2" t="s">
        <v>21</v>
      </c>
      <c r="H400" s="2" t="s">
        <v>18</v>
      </c>
      <c r="I400" s="2">
        <v>2</v>
      </c>
      <c r="J400" s="2">
        <v>21</v>
      </c>
      <c r="M400" s="2">
        <v>800</v>
      </c>
    </row>
    <row r="401" spans="1:10" ht="30">
      <c r="A401" s="2">
        <v>1847</v>
      </c>
      <c r="D401" s="2" t="s">
        <v>126</v>
      </c>
      <c r="E401" s="2" t="s">
        <v>20</v>
      </c>
      <c r="F401" s="2">
        <v>2565</v>
      </c>
      <c r="G401" s="2" t="s">
        <v>17</v>
      </c>
      <c r="H401" s="2" t="s">
        <v>18</v>
      </c>
      <c r="I401" s="2">
        <v>2</v>
      </c>
    </row>
    <row r="402" spans="1:10">
      <c r="A402" s="2">
        <v>1847</v>
      </c>
      <c r="D402" s="2" t="s">
        <v>27</v>
      </c>
      <c r="E402" s="2" t="s">
        <v>28</v>
      </c>
      <c r="F402" s="2">
        <v>2829</v>
      </c>
      <c r="G402" s="2" t="s">
        <v>21</v>
      </c>
      <c r="H402" s="2" t="s">
        <v>18</v>
      </c>
      <c r="I402" s="2">
        <v>2</v>
      </c>
    </row>
    <row r="403" spans="1:10">
      <c r="A403" s="2">
        <v>1846</v>
      </c>
      <c r="D403" s="2" t="s">
        <v>246</v>
      </c>
      <c r="E403" s="2" t="s">
        <v>16</v>
      </c>
      <c r="F403" s="2">
        <v>618</v>
      </c>
      <c r="G403" s="2" t="s">
        <v>21</v>
      </c>
      <c r="H403" s="2" t="s">
        <v>18</v>
      </c>
      <c r="I403" s="2">
        <v>1</v>
      </c>
    </row>
    <row r="404" spans="1:10" ht="30">
      <c r="A404" s="2">
        <v>1846</v>
      </c>
      <c r="D404" s="2" t="s">
        <v>245</v>
      </c>
      <c r="E404" s="2" t="s">
        <v>20</v>
      </c>
      <c r="F404" s="2">
        <v>2084</v>
      </c>
      <c r="G404" s="2" t="s">
        <v>21</v>
      </c>
      <c r="H404" s="2" t="s">
        <v>18</v>
      </c>
      <c r="I404" s="2">
        <v>2</v>
      </c>
    </row>
    <row r="405" spans="1:10">
      <c r="A405" s="2">
        <v>1845</v>
      </c>
      <c r="D405" s="2" t="s">
        <v>125</v>
      </c>
      <c r="E405" s="2" t="s">
        <v>50</v>
      </c>
      <c r="F405" s="2">
        <v>1491</v>
      </c>
      <c r="G405" s="2" t="s">
        <v>21</v>
      </c>
      <c r="H405" s="2" t="s">
        <v>18</v>
      </c>
      <c r="I405" s="2">
        <v>4</v>
      </c>
    </row>
    <row r="406" spans="1:10">
      <c r="A406" s="2">
        <v>1845</v>
      </c>
      <c r="D406" s="2" t="s">
        <v>114</v>
      </c>
      <c r="E406" s="2" t="s">
        <v>61</v>
      </c>
      <c r="F406" s="2">
        <v>5321</v>
      </c>
      <c r="G406" s="2" t="s">
        <v>21</v>
      </c>
      <c r="H406" s="2" t="s">
        <v>18</v>
      </c>
      <c r="I406" s="2">
        <v>2</v>
      </c>
      <c r="J406" s="2">
        <v>1000</v>
      </c>
    </row>
    <row r="407" spans="1:10">
      <c r="A407" s="2">
        <v>1845</v>
      </c>
      <c r="B407" s="2" t="s">
        <v>55</v>
      </c>
      <c r="C407" s="2" t="s">
        <v>56</v>
      </c>
      <c r="D407" s="2" t="s">
        <v>247</v>
      </c>
      <c r="E407" s="2" t="s">
        <v>20</v>
      </c>
      <c r="F407" s="2">
        <v>1784</v>
      </c>
      <c r="G407" s="2" t="s">
        <v>21</v>
      </c>
      <c r="H407" s="2" t="s">
        <v>18</v>
      </c>
      <c r="I407" s="2">
        <v>2</v>
      </c>
    </row>
    <row r="408" spans="1:10">
      <c r="A408" s="2">
        <v>1843</v>
      </c>
      <c r="D408" s="2" t="s">
        <v>75</v>
      </c>
      <c r="E408" s="2" t="s">
        <v>76</v>
      </c>
      <c r="F408" s="2">
        <v>3350</v>
      </c>
      <c r="G408" s="2" t="s">
        <v>21</v>
      </c>
      <c r="H408" s="2" t="s">
        <v>18</v>
      </c>
      <c r="I408" s="2">
        <v>2</v>
      </c>
      <c r="J408" s="2">
        <v>56</v>
      </c>
    </row>
    <row r="409" spans="1:10">
      <c r="A409" s="2">
        <v>1843</v>
      </c>
      <c r="D409" s="2" t="s">
        <v>238</v>
      </c>
      <c r="E409" s="2" t="s">
        <v>20</v>
      </c>
      <c r="F409" s="2">
        <v>1651</v>
      </c>
      <c r="G409" s="2" t="s">
        <v>21</v>
      </c>
      <c r="H409" s="2" t="s">
        <v>18</v>
      </c>
      <c r="I409" s="2">
        <v>2</v>
      </c>
      <c r="J409" s="2">
        <v>4</v>
      </c>
    </row>
    <row r="410" spans="1:10" ht="30">
      <c r="A410" s="2">
        <v>1843</v>
      </c>
      <c r="B410" s="2" t="s">
        <v>55</v>
      </c>
      <c r="D410" s="2" t="s">
        <v>248</v>
      </c>
      <c r="E410" s="2" t="s">
        <v>249</v>
      </c>
      <c r="F410" s="2">
        <v>1156</v>
      </c>
      <c r="G410" s="2" t="s">
        <v>21</v>
      </c>
      <c r="H410" s="2" t="s">
        <v>112</v>
      </c>
      <c r="I410" s="2">
        <v>0</v>
      </c>
    </row>
    <row r="411" spans="1:10" ht="45">
      <c r="A411" s="2">
        <v>1843</v>
      </c>
      <c r="B411" s="2" t="s">
        <v>55</v>
      </c>
      <c r="D411" s="2" t="s">
        <v>250</v>
      </c>
      <c r="E411" s="2" t="s">
        <v>251</v>
      </c>
      <c r="F411" s="2">
        <v>1467</v>
      </c>
      <c r="G411" s="2" t="s">
        <v>21</v>
      </c>
      <c r="H411" s="2" t="s">
        <v>18</v>
      </c>
    </row>
    <row r="412" spans="1:10" ht="30">
      <c r="A412" s="2">
        <v>1841</v>
      </c>
      <c r="D412" s="2" t="s">
        <v>181</v>
      </c>
      <c r="E412" s="2" t="s">
        <v>16</v>
      </c>
      <c r="F412" s="2">
        <v>649</v>
      </c>
      <c r="G412" s="2" t="s">
        <v>21</v>
      </c>
      <c r="H412" s="2" t="s">
        <v>18</v>
      </c>
      <c r="I412" s="2">
        <v>2</v>
      </c>
    </row>
    <row r="413" spans="1:10">
      <c r="A413" s="2">
        <v>1840</v>
      </c>
      <c r="B413" s="2" t="s">
        <v>55</v>
      </c>
      <c r="C413" s="2" t="s">
        <v>56</v>
      </c>
      <c r="D413" s="2" t="s">
        <v>40</v>
      </c>
      <c r="E413" s="2" t="s">
        <v>20</v>
      </c>
      <c r="F413" s="2">
        <v>1715</v>
      </c>
      <c r="G413" s="2" t="s">
        <v>21</v>
      </c>
      <c r="H413" s="2" t="s">
        <v>18</v>
      </c>
      <c r="I413" s="2">
        <v>2</v>
      </c>
    </row>
    <row r="414" spans="1:10" ht="30">
      <c r="A414" s="2">
        <v>1840</v>
      </c>
      <c r="B414" s="2" t="s">
        <v>55</v>
      </c>
      <c r="D414" s="2" t="s">
        <v>24</v>
      </c>
      <c r="E414" s="2" t="s">
        <v>25</v>
      </c>
      <c r="F414" s="2">
        <v>1222</v>
      </c>
      <c r="G414" s="2" t="s">
        <v>26</v>
      </c>
      <c r="H414" s="2" t="s">
        <v>18</v>
      </c>
      <c r="I414" s="2">
        <v>0</v>
      </c>
    </row>
    <row r="415" spans="1:10">
      <c r="A415" s="2">
        <v>1840</v>
      </c>
      <c r="D415" s="2" t="s">
        <v>252</v>
      </c>
      <c r="E415" s="2" t="s">
        <v>141</v>
      </c>
      <c r="F415" s="2">
        <v>510</v>
      </c>
      <c r="G415" s="2" t="s">
        <v>21</v>
      </c>
      <c r="H415" s="2" t="s">
        <v>18</v>
      </c>
      <c r="I415" s="2">
        <v>3</v>
      </c>
    </row>
    <row r="416" spans="1:10">
      <c r="A416" s="2">
        <v>1840</v>
      </c>
      <c r="D416" s="2" t="s">
        <v>140</v>
      </c>
      <c r="E416" s="2" t="s">
        <v>141</v>
      </c>
      <c r="F416" s="2">
        <v>851</v>
      </c>
      <c r="G416" s="2" t="s">
        <v>21</v>
      </c>
      <c r="H416" s="2" t="s">
        <v>18</v>
      </c>
      <c r="I416" s="2">
        <v>3</v>
      </c>
    </row>
    <row r="417" spans="1:11" ht="30">
      <c r="A417" s="2">
        <v>1839</v>
      </c>
      <c r="B417" s="2" t="s">
        <v>55</v>
      </c>
      <c r="D417" s="2" t="s">
        <v>204</v>
      </c>
      <c r="E417" s="2" t="s">
        <v>48</v>
      </c>
      <c r="F417" s="2">
        <v>-642</v>
      </c>
      <c r="G417" s="2" t="s">
        <v>136</v>
      </c>
      <c r="H417" s="2" t="s">
        <v>253</v>
      </c>
      <c r="I417" s="2">
        <v>2</v>
      </c>
    </row>
    <row r="418" spans="1:11">
      <c r="A418" s="2">
        <v>1838</v>
      </c>
      <c r="D418" s="2" t="s">
        <v>40</v>
      </c>
      <c r="E418" s="2" t="s">
        <v>20</v>
      </c>
      <c r="F418" s="2">
        <v>1715</v>
      </c>
      <c r="G418" s="2" t="s">
        <v>21</v>
      </c>
      <c r="H418" s="2" t="s">
        <v>18</v>
      </c>
      <c r="I418" s="2">
        <v>2</v>
      </c>
      <c r="J418" s="2">
        <v>4</v>
      </c>
    </row>
    <row r="419" spans="1:11" ht="30">
      <c r="A419" s="2">
        <v>1837</v>
      </c>
      <c r="B419" s="2" t="s">
        <v>55</v>
      </c>
      <c r="C419" s="2" t="s">
        <v>56</v>
      </c>
      <c r="D419" s="2" t="s">
        <v>254</v>
      </c>
      <c r="E419" s="2" t="s">
        <v>20</v>
      </c>
      <c r="F419" s="2">
        <v>2801</v>
      </c>
      <c r="G419" s="2" t="s">
        <v>17</v>
      </c>
      <c r="H419" s="2" t="s">
        <v>18</v>
      </c>
    </row>
    <row r="420" spans="1:11" ht="30">
      <c r="A420" s="2">
        <v>1835</v>
      </c>
      <c r="D420" s="2" t="s">
        <v>103</v>
      </c>
      <c r="E420" s="2" t="s">
        <v>104</v>
      </c>
      <c r="F420" s="2">
        <v>640</v>
      </c>
      <c r="G420" s="2" t="s">
        <v>63</v>
      </c>
      <c r="H420" s="2" t="s">
        <v>18</v>
      </c>
    </row>
    <row r="421" spans="1:11">
      <c r="A421" s="2">
        <v>1835</v>
      </c>
      <c r="D421" s="2" t="s">
        <v>171</v>
      </c>
      <c r="E421" s="2" t="s">
        <v>97</v>
      </c>
      <c r="F421" s="2">
        <v>872</v>
      </c>
      <c r="G421" s="2" t="s">
        <v>21</v>
      </c>
      <c r="H421" s="2" t="s">
        <v>18</v>
      </c>
      <c r="I421" s="2">
        <v>5</v>
      </c>
    </row>
    <row r="422" spans="1:11">
      <c r="A422" s="2">
        <v>1833</v>
      </c>
      <c r="D422" s="2" t="s">
        <v>255</v>
      </c>
      <c r="E422" s="2" t="s">
        <v>20</v>
      </c>
      <c r="F422" s="2">
        <v>1952</v>
      </c>
      <c r="G422" s="2" t="s">
        <v>21</v>
      </c>
      <c r="H422" s="2" t="s">
        <v>18</v>
      </c>
      <c r="I422" s="2">
        <v>2</v>
      </c>
      <c r="J422" s="2">
        <v>126</v>
      </c>
    </row>
    <row r="423" spans="1:11">
      <c r="A423" s="2">
        <v>1832</v>
      </c>
      <c r="D423" s="2" t="s">
        <v>75</v>
      </c>
      <c r="E423" s="2" t="s">
        <v>76</v>
      </c>
      <c r="F423" s="2">
        <v>3350</v>
      </c>
      <c r="G423" s="2" t="s">
        <v>21</v>
      </c>
      <c r="H423" s="2" t="s">
        <v>18</v>
      </c>
      <c r="I423" s="2">
        <v>2</v>
      </c>
    </row>
    <row r="424" spans="1:11">
      <c r="A424" s="2">
        <v>1832</v>
      </c>
      <c r="D424" s="2" t="s">
        <v>32</v>
      </c>
      <c r="E424" s="2" t="s">
        <v>20</v>
      </c>
      <c r="F424" s="2">
        <v>2947</v>
      </c>
      <c r="G424" s="2" t="s">
        <v>21</v>
      </c>
      <c r="H424" s="2" t="s">
        <v>18</v>
      </c>
      <c r="I424" s="2">
        <v>3</v>
      </c>
      <c r="J424" s="2">
        <v>32</v>
      </c>
    </row>
    <row r="425" spans="1:11" ht="30">
      <c r="A425" s="2">
        <v>1829</v>
      </c>
      <c r="D425" s="2" t="s">
        <v>256</v>
      </c>
      <c r="E425" s="2" t="s">
        <v>20</v>
      </c>
      <c r="F425" s="2">
        <v>2249</v>
      </c>
      <c r="G425" s="2" t="s">
        <v>17</v>
      </c>
      <c r="H425" s="2" t="s">
        <v>18</v>
      </c>
      <c r="I425" s="2">
        <v>2</v>
      </c>
    </row>
    <row r="426" spans="1:11">
      <c r="A426" s="2">
        <v>1827</v>
      </c>
      <c r="B426" s="2" t="s">
        <v>55</v>
      </c>
      <c r="C426" s="2" t="s">
        <v>56</v>
      </c>
      <c r="D426" s="2" t="s">
        <v>257</v>
      </c>
      <c r="E426" s="2" t="s">
        <v>37</v>
      </c>
      <c r="F426" s="2">
        <v>2741</v>
      </c>
      <c r="G426" s="2" t="s">
        <v>21</v>
      </c>
      <c r="H426" s="2" t="s">
        <v>18</v>
      </c>
      <c r="I426" s="2">
        <v>2</v>
      </c>
    </row>
    <row r="427" spans="1:11">
      <c r="A427" s="2">
        <v>1827</v>
      </c>
      <c r="D427" s="2" t="s">
        <v>257</v>
      </c>
      <c r="E427" s="2" t="s">
        <v>37</v>
      </c>
      <c r="F427" s="2">
        <v>2741</v>
      </c>
      <c r="G427" s="2" t="s">
        <v>21</v>
      </c>
      <c r="H427" s="2" t="s">
        <v>18</v>
      </c>
      <c r="I427" s="2">
        <v>2</v>
      </c>
    </row>
    <row r="428" spans="1:11">
      <c r="A428" s="2">
        <v>1826</v>
      </c>
      <c r="D428" s="2" t="s">
        <v>127</v>
      </c>
      <c r="E428" s="2" t="s">
        <v>16</v>
      </c>
      <c r="F428" s="2">
        <v>1592</v>
      </c>
      <c r="G428" s="2" t="s">
        <v>63</v>
      </c>
      <c r="H428" s="2" t="s">
        <v>18</v>
      </c>
      <c r="I428" s="2">
        <v>2</v>
      </c>
    </row>
    <row r="429" spans="1:11" ht="30">
      <c r="A429" s="2">
        <v>1826</v>
      </c>
      <c r="D429" s="2" t="s">
        <v>126</v>
      </c>
      <c r="E429" s="2" t="s">
        <v>20</v>
      </c>
      <c r="F429" s="2">
        <v>2565</v>
      </c>
      <c r="G429" s="2" t="s">
        <v>17</v>
      </c>
      <c r="H429" s="2" t="s">
        <v>18</v>
      </c>
      <c r="I429" s="2">
        <v>2</v>
      </c>
    </row>
    <row r="430" spans="1:11">
      <c r="A430" s="2">
        <v>1826</v>
      </c>
      <c r="D430" s="2" t="s">
        <v>23</v>
      </c>
      <c r="E430" s="2" t="s">
        <v>20</v>
      </c>
      <c r="F430" s="2">
        <v>1731</v>
      </c>
      <c r="G430" s="2" t="s">
        <v>21</v>
      </c>
      <c r="H430" s="2" t="s">
        <v>18</v>
      </c>
      <c r="I430" s="2">
        <v>3</v>
      </c>
      <c r="K430" s="2">
        <v>65</v>
      </c>
    </row>
    <row r="431" spans="1:11" ht="30">
      <c r="A431" s="2">
        <v>1825</v>
      </c>
      <c r="D431" s="2" t="s">
        <v>258</v>
      </c>
      <c r="E431" s="2" t="s">
        <v>87</v>
      </c>
      <c r="F431" s="2">
        <v>2715</v>
      </c>
      <c r="G431" s="2" t="s">
        <v>21</v>
      </c>
      <c r="H431" s="2" t="s">
        <v>22</v>
      </c>
    </row>
    <row r="432" spans="1:11" ht="30">
      <c r="A432" s="2">
        <v>1824</v>
      </c>
      <c r="D432" s="2" t="s">
        <v>243</v>
      </c>
      <c r="E432" s="2" t="s">
        <v>25</v>
      </c>
      <c r="F432" s="2">
        <v>2857</v>
      </c>
      <c r="G432" s="2" t="s">
        <v>21</v>
      </c>
      <c r="H432" s="2" t="s">
        <v>18</v>
      </c>
      <c r="I432" s="2">
        <v>3</v>
      </c>
    </row>
    <row r="433" spans="1:13" ht="30">
      <c r="A433" s="2">
        <v>1823</v>
      </c>
      <c r="D433" s="2" t="s">
        <v>24</v>
      </c>
      <c r="E433" s="2" t="s">
        <v>25</v>
      </c>
      <c r="F433" s="2">
        <v>1222</v>
      </c>
      <c r="G433" s="2" t="s">
        <v>26</v>
      </c>
      <c r="H433" s="2" t="s">
        <v>18</v>
      </c>
      <c r="I433" s="2">
        <v>0</v>
      </c>
    </row>
    <row r="434" spans="1:13" ht="30">
      <c r="A434" s="2">
        <v>1822</v>
      </c>
      <c r="D434" s="2" t="s">
        <v>122</v>
      </c>
      <c r="E434" s="2" t="s">
        <v>20</v>
      </c>
      <c r="F434" s="2">
        <v>2168</v>
      </c>
      <c r="G434" s="2" t="s">
        <v>21</v>
      </c>
      <c r="H434" s="2" t="s">
        <v>18</v>
      </c>
      <c r="I434" s="2">
        <v>5</v>
      </c>
      <c r="J434" s="2">
        <v>4011</v>
      </c>
    </row>
    <row r="435" spans="1:13">
      <c r="A435" s="2">
        <v>1822</v>
      </c>
      <c r="D435" s="2" t="s">
        <v>32</v>
      </c>
      <c r="E435" s="2" t="s">
        <v>20</v>
      </c>
      <c r="F435" s="2">
        <v>2947</v>
      </c>
      <c r="G435" s="2" t="s">
        <v>21</v>
      </c>
      <c r="H435" s="2" t="s">
        <v>18</v>
      </c>
      <c r="I435" s="2">
        <v>3</v>
      </c>
      <c r="J435" s="2">
        <v>100</v>
      </c>
    </row>
    <row r="436" spans="1:13">
      <c r="A436" s="2">
        <v>1822</v>
      </c>
      <c r="D436" s="2" t="s">
        <v>129</v>
      </c>
      <c r="E436" s="2" t="s">
        <v>16</v>
      </c>
      <c r="F436" s="2">
        <v>731</v>
      </c>
      <c r="G436" s="2" t="s">
        <v>21</v>
      </c>
      <c r="H436" s="2" t="s">
        <v>18</v>
      </c>
      <c r="I436" s="2">
        <v>4</v>
      </c>
      <c r="J436" s="2">
        <v>50</v>
      </c>
      <c r="K436" s="2">
        <v>53</v>
      </c>
    </row>
    <row r="437" spans="1:13" ht="30">
      <c r="A437" s="2">
        <v>1820</v>
      </c>
      <c r="D437" s="2" t="s">
        <v>103</v>
      </c>
      <c r="E437" s="2" t="s">
        <v>104</v>
      </c>
      <c r="F437" s="2">
        <v>640</v>
      </c>
      <c r="G437" s="2" t="s">
        <v>63</v>
      </c>
      <c r="H437" s="2" t="s">
        <v>18</v>
      </c>
      <c r="I437" s="2">
        <v>2</v>
      </c>
    </row>
    <row r="438" spans="1:13" ht="30">
      <c r="A438" s="2">
        <v>1820</v>
      </c>
      <c r="B438" s="2" t="s">
        <v>55</v>
      </c>
      <c r="C438" s="2" t="s">
        <v>56</v>
      </c>
      <c r="D438" s="2" t="s">
        <v>259</v>
      </c>
      <c r="E438" s="2" t="s">
        <v>25</v>
      </c>
      <c r="F438" s="2">
        <v>1654</v>
      </c>
      <c r="G438" s="2" t="s">
        <v>21</v>
      </c>
      <c r="H438" s="2" t="s">
        <v>18</v>
      </c>
      <c r="I438" s="2">
        <v>2</v>
      </c>
    </row>
    <row r="439" spans="1:13" ht="30">
      <c r="A439" s="2">
        <v>1819</v>
      </c>
      <c r="B439" s="2" t="s">
        <v>55</v>
      </c>
      <c r="D439" s="2" t="s">
        <v>260</v>
      </c>
      <c r="E439" s="2" t="s">
        <v>25</v>
      </c>
      <c r="F439" s="2">
        <v>857</v>
      </c>
      <c r="G439" s="2" t="s">
        <v>21</v>
      </c>
      <c r="H439" s="2" t="s">
        <v>18</v>
      </c>
    </row>
    <row r="440" spans="1:13">
      <c r="A440" s="2">
        <v>1818</v>
      </c>
      <c r="D440" s="2" t="s">
        <v>261</v>
      </c>
      <c r="E440" s="2" t="s">
        <v>82</v>
      </c>
      <c r="F440" s="2">
        <v>3850</v>
      </c>
      <c r="G440" s="2" t="s">
        <v>21</v>
      </c>
      <c r="H440" s="2" t="s">
        <v>18</v>
      </c>
      <c r="I440" s="2">
        <v>4</v>
      </c>
    </row>
    <row r="441" spans="1:13">
      <c r="A441" s="2">
        <v>1817</v>
      </c>
      <c r="D441" s="2" t="s">
        <v>262</v>
      </c>
      <c r="E441" s="2" t="s">
        <v>20</v>
      </c>
      <c r="F441" s="2">
        <v>2799</v>
      </c>
      <c r="G441" s="2" t="s">
        <v>21</v>
      </c>
      <c r="H441" s="2" t="s">
        <v>18</v>
      </c>
      <c r="I441" s="2">
        <v>2</v>
      </c>
      <c r="M441" s="2">
        <v>90</v>
      </c>
    </row>
    <row r="442" spans="1:13">
      <c r="A442" s="2">
        <v>1817</v>
      </c>
      <c r="D442" s="2" t="s">
        <v>263</v>
      </c>
      <c r="E442" s="2" t="s">
        <v>20</v>
      </c>
      <c r="F442" s="2">
        <v>3332</v>
      </c>
      <c r="G442" s="2" t="s">
        <v>21</v>
      </c>
      <c r="H442" s="2" t="s">
        <v>18</v>
      </c>
      <c r="I442" s="2">
        <v>4</v>
      </c>
    </row>
    <row r="443" spans="1:13">
      <c r="A443" s="2">
        <v>1816</v>
      </c>
      <c r="D443" s="2" t="s">
        <v>127</v>
      </c>
      <c r="E443" s="2" t="s">
        <v>16</v>
      </c>
      <c r="F443" s="2">
        <v>1592</v>
      </c>
      <c r="G443" s="2" t="s">
        <v>63</v>
      </c>
      <c r="H443" s="2" t="s">
        <v>18</v>
      </c>
      <c r="I443" s="2">
        <v>2</v>
      </c>
      <c r="J443" s="2">
        <v>1</v>
      </c>
    </row>
    <row r="444" spans="1:13">
      <c r="A444" s="2">
        <v>1815</v>
      </c>
      <c r="B444" s="2" t="s">
        <v>55</v>
      </c>
      <c r="D444" s="2" t="s">
        <v>264</v>
      </c>
      <c r="E444" s="2" t="s">
        <v>20</v>
      </c>
      <c r="F444" s="2">
        <v>2850</v>
      </c>
      <c r="G444" s="2" t="s">
        <v>21</v>
      </c>
      <c r="H444" s="2" t="s">
        <v>18</v>
      </c>
      <c r="I444" s="2">
        <v>7</v>
      </c>
      <c r="J444" s="2">
        <v>10000</v>
      </c>
    </row>
    <row r="445" spans="1:13">
      <c r="A445" s="2">
        <v>1814</v>
      </c>
      <c r="D445" s="2" t="s">
        <v>29</v>
      </c>
      <c r="E445" s="2" t="s">
        <v>30</v>
      </c>
      <c r="F445" s="2">
        <v>2462</v>
      </c>
      <c r="G445" s="2" t="s">
        <v>21</v>
      </c>
      <c r="H445" s="2" t="s">
        <v>18</v>
      </c>
      <c r="I445" s="2">
        <v>4</v>
      </c>
      <c r="J445" s="2">
        <v>1200</v>
      </c>
    </row>
    <row r="446" spans="1:13">
      <c r="A446" s="2">
        <v>1812</v>
      </c>
      <c r="D446" s="2" t="s">
        <v>151</v>
      </c>
      <c r="E446" s="2" t="s">
        <v>20</v>
      </c>
      <c r="F446" s="2">
        <v>1320</v>
      </c>
      <c r="G446" s="2" t="s">
        <v>21</v>
      </c>
      <c r="H446" s="2" t="s">
        <v>18</v>
      </c>
      <c r="I446" s="2">
        <v>3</v>
      </c>
      <c r="J446" s="2">
        <v>953</v>
      </c>
    </row>
    <row r="447" spans="1:13" ht="45">
      <c r="A447" s="2">
        <v>1812</v>
      </c>
      <c r="D447" s="2" t="s">
        <v>212</v>
      </c>
      <c r="E447" s="2" t="s">
        <v>213</v>
      </c>
      <c r="F447" s="2">
        <v>1220</v>
      </c>
      <c r="G447" s="2" t="s">
        <v>21</v>
      </c>
      <c r="H447" s="2" t="s">
        <v>18</v>
      </c>
      <c r="I447" s="2">
        <v>4</v>
      </c>
      <c r="J447" s="2">
        <v>56</v>
      </c>
    </row>
    <row r="448" spans="1:13" ht="30">
      <c r="A448" s="2">
        <v>1805</v>
      </c>
      <c r="D448" s="2" t="s">
        <v>174</v>
      </c>
      <c r="E448" s="2" t="s">
        <v>76</v>
      </c>
      <c r="F448" s="2">
        <v>1281</v>
      </c>
      <c r="G448" s="2" t="s">
        <v>17</v>
      </c>
      <c r="H448" s="2" t="s">
        <v>18</v>
      </c>
      <c r="I448" s="2">
        <v>2</v>
      </c>
      <c r="J448" s="2">
        <v>4</v>
      </c>
    </row>
    <row r="449" spans="1:10">
      <c r="A449" s="2">
        <v>1804</v>
      </c>
      <c r="D449" s="2" t="s">
        <v>265</v>
      </c>
      <c r="E449" s="2" t="s">
        <v>16</v>
      </c>
      <c r="F449" s="2">
        <v>1320</v>
      </c>
      <c r="G449" s="2" t="s">
        <v>63</v>
      </c>
      <c r="H449" s="2" t="s">
        <v>18</v>
      </c>
      <c r="I449" s="2">
        <v>3</v>
      </c>
    </row>
    <row r="450" spans="1:10" ht="30">
      <c r="A450" s="2">
        <v>1803</v>
      </c>
      <c r="D450" s="2" t="s">
        <v>157</v>
      </c>
      <c r="E450" s="2" t="s">
        <v>16</v>
      </c>
      <c r="F450" s="2">
        <v>2560</v>
      </c>
      <c r="G450" s="2" t="s">
        <v>17</v>
      </c>
      <c r="H450" s="2" t="s">
        <v>18</v>
      </c>
      <c r="I450" s="2">
        <v>2</v>
      </c>
    </row>
    <row r="451" spans="1:10" ht="30">
      <c r="A451" s="2">
        <v>1803</v>
      </c>
      <c r="D451" s="2" t="s">
        <v>157</v>
      </c>
      <c r="E451" s="2" t="s">
        <v>16</v>
      </c>
      <c r="F451" s="2">
        <v>2560</v>
      </c>
      <c r="G451" s="2" t="s">
        <v>17</v>
      </c>
      <c r="H451" s="2" t="s">
        <v>18</v>
      </c>
      <c r="I451" s="2">
        <v>2</v>
      </c>
    </row>
    <row r="452" spans="1:10">
      <c r="A452" s="2">
        <v>1801</v>
      </c>
      <c r="D452" s="2" t="s">
        <v>266</v>
      </c>
      <c r="E452" s="2" t="s">
        <v>16</v>
      </c>
      <c r="F452" s="2">
        <v>2237</v>
      </c>
      <c r="G452" s="2" t="s">
        <v>21</v>
      </c>
      <c r="H452" s="2" t="s">
        <v>18</v>
      </c>
      <c r="I452" s="2">
        <v>2</v>
      </c>
      <c r="J452" s="2">
        <v>8</v>
      </c>
    </row>
    <row r="453" spans="1:10" ht="30">
      <c r="A453" s="2">
        <v>1800</v>
      </c>
      <c r="D453" s="2" t="s">
        <v>256</v>
      </c>
      <c r="E453" s="2" t="s">
        <v>20</v>
      </c>
      <c r="F453" s="2">
        <v>2249</v>
      </c>
      <c r="G453" s="2" t="s">
        <v>17</v>
      </c>
      <c r="H453" s="2" t="s">
        <v>18</v>
      </c>
    </row>
    <row r="454" spans="1:10" ht="30">
      <c r="A454" s="2">
        <v>1800</v>
      </c>
      <c r="D454" s="2" t="s">
        <v>270</v>
      </c>
      <c r="E454" s="2" t="s">
        <v>25</v>
      </c>
      <c r="F454" s="2">
        <v>2523</v>
      </c>
      <c r="G454" s="2" t="s">
        <v>26</v>
      </c>
      <c r="H454" s="2" t="s">
        <v>18</v>
      </c>
      <c r="I454" s="2">
        <v>0</v>
      </c>
      <c r="J454" s="2">
        <v>2</v>
      </c>
    </row>
    <row r="455" spans="1:10">
      <c r="A455" s="2">
        <v>1800</v>
      </c>
      <c r="D455" s="2" t="s">
        <v>271</v>
      </c>
      <c r="E455" s="2" t="s">
        <v>148</v>
      </c>
      <c r="F455" s="2">
        <v>2175</v>
      </c>
      <c r="G455" s="2" t="s">
        <v>21</v>
      </c>
      <c r="H455" s="2" t="s">
        <v>18</v>
      </c>
      <c r="I455" s="2">
        <v>2</v>
      </c>
    </row>
    <row r="456" spans="1:10">
      <c r="A456" s="2">
        <v>1800</v>
      </c>
      <c r="D456" s="2" t="s">
        <v>29</v>
      </c>
      <c r="E456" s="2" t="s">
        <v>30</v>
      </c>
      <c r="F456" s="2">
        <v>2462</v>
      </c>
      <c r="G456" s="2" t="s">
        <v>21</v>
      </c>
      <c r="H456" s="2" t="s">
        <v>18</v>
      </c>
      <c r="I456" s="2">
        <v>2</v>
      </c>
    </row>
    <row r="457" spans="1:10">
      <c r="A457" s="2">
        <v>1800</v>
      </c>
      <c r="D457" s="2" t="s">
        <v>267</v>
      </c>
      <c r="E457" s="2" t="s">
        <v>268</v>
      </c>
      <c r="F457" s="2">
        <v>1053</v>
      </c>
      <c r="G457" s="2" t="s">
        <v>269</v>
      </c>
      <c r="H457" s="2" t="s">
        <v>18</v>
      </c>
      <c r="I457" s="2">
        <v>1</v>
      </c>
      <c r="J457" s="2">
        <v>9</v>
      </c>
    </row>
    <row r="458" spans="1:10" ht="30">
      <c r="A458" s="2">
        <v>1794</v>
      </c>
      <c r="D458" s="2" t="s">
        <v>174</v>
      </c>
      <c r="E458" s="2" t="s">
        <v>76</v>
      </c>
      <c r="F458" s="2">
        <v>1281</v>
      </c>
      <c r="G458" s="2" t="s">
        <v>17</v>
      </c>
      <c r="H458" s="2" t="s">
        <v>18</v>
      </c>
      <c r="I458" s="2">
        <v>3</v>
      </c>
      <c r="J458" s="2">
        <v>400</v>
      </c>
    </row>
    <row r="459" spans="1:10" ht="30">
      <c r="A459" s="2">
        <v>1792</v>
      </c>
      <c r="B459" s="2" t="s">
        <v>55</v>
      </c>
      <c r="C459" s="2" t="s">
        <v>56</v>
      </c>
      <c r="D459" s="2" t="s">
        <v>94</v>
      </c>
      <c r="E459" s="2" t="s">
        <v>16</v>
      </c>
      <c r="F459" s="2">
        <v>1500</v>
      </c>
      <c r="G459" s="2" t="s">
        <v>17</v>
      </c>
      <c r="H459" s="2" t="s">
        <v>18</v>
      </c>
      <c r="I459" s="2">
        <v>2</v>
      </c>
    </row>
    <row r="460" spans="1:10" ht="30">
      <c r="A460" s="2">
        <v>1790</v>
      </c>
      <c r="D460" s="2" t="s">
        <v>24</v>
      </c>
      <c r="E460" s="2" t="s">
        <v>25</v>
      </c>
      <c r="F460" s="2">
        <v>1222</v>
      </c>
      <c r="G460" s="2" t="s">
        <v>26</v>
      </c>
      <c r="H460" s="2" t="s">
        <v>18</v>
      </c>
      <c r="I460" s="2">
        <v>4</v>
      </c>
      <c r="J460" s="2">
        <v>5405</v>
      </c>
    </row>
    <row r="461" spans="1:10">
      <c r="A461" s="2">
        <v>1789</v>
      </c>
      <c r="D461" s="2" t="s">
        <v>113</v>
      </c>
      <c r="E461" s="2" t="s">
        <v>16</v>
      </c>
      <c r="F461" s="2">
        <v>758</v>
      </c>
      <c r="G461" s="2" t="s">
        <v>21</v>
      </c>
      <c r="H461" s="2" t="s">
        <v>18</v>
      </c>
      <c r="I461" s="2">
        <v>2</v>
      </c>
    </row>
    <row r="462" spans="1:10" ht="30">
      <c r="A462" s="2">
        <v>1786</v>
      </c>
      <c r="D462" s="2" t="s">
        <v>126</v>
      </c>
      <c r="E462" s="2" t="s">
        <v>20</v>
      </c>
      <c r="F462" s="2">
        <v>2565</v>
      </c>
      <c r="G462" s="2" t="s">
        <v>17</v>
      </c>
      <c r="H462" s="2" t="s">
        <v>18</v>
      </c>
      <c r="I462" s="2">
        <v>2</v>
      </c>
      <c r="J462" s="2">
        <v>38</v>
      </c>
    </row>
    <row r="463" spans="1:10" ht="30">
      <c r="A463" s="2">
        <v>1785</v>
      </c>
      <c r="D463" s="2" t="s">
        <v>272</v>
      </c>
      <c r="E463" s="2" t="s">
        <v>16</v>
      </c>
      <c r="F463" s="2">
        <v>423</v>
      </c>
      <c r="G463" s="2" t="s">
        <v>21</v>
      </c>
      <c r="H463" s="2" t="s">
        <v>18</v>
      </c>
      <c r="I463" s="2">
        <v>3</v>
      </c>
      <c r="J463" s="2">
        <v>135</v>
      </c>
    </row>
    <row r="464" spans="1:10">
      <c r="A464" s="2">
        <v>1784</v>
      </c>
      <c r="D464" s="2" t="s">
        <v>85</v>
      </c>
      <c r="E464" s="2" t="s">
        <v>50</v>
      </c>
      <c r="F464" s="2">
        <v>1725</v>
      </c>
      <c r="G464" s="2" t="s">
        <v>63</v>
      </c>
      <c r="H464" s="2" t="s">
        <v>18</v>
      </c>
      <c r="I464" s="2">
        <v>4</v>
      </c>
      <c r="J464" s="2">
        <v>9350</v>
      </c>
    </row>
    <row r="465" spans="1:10">
      <c r="A465" s="2">
        <v>1784</v>
      </c>
      <c r="D465" s="2" t="s">
        <v>102</v>
      </c>
      <c r="E465" s="2" t="s">
        <v>34</v>
      </c>
      <c r="F465" s="2">
        <v>5967</v>
      </c>
      <c r="G465" s="2" t="s">
        <v>21</v>
      </c>
      <c r="H465" s="2" t="s">
        <v>18</v>
      </c>
    </row>
    <row r="466" spans="1:10" ht="30">
      <c r="A466" s="2">
        <v>1783</v>
      </c>
      <c r="D466" s="2" t="s">
        <v>157</v>
      </c>
      <c r="E466" s="2" t="s">
        <v>16</v>
      </c>
      <c r="F466" s="2">
        <v>2560</v>
      </c>
      <c r="G466" s="2" t="s">
        <v>17</v>
      </c>
      <c r="H466" s="2" t="s">
        <v>18</v>
      </c>
      <c r="I466" s="2">
        <v>4</v>
      </c>
      <c r="J466" s="2">
        <v>1491</v>
      </c>
    </row>
    <row r="467" spans="1:10" ht="30">
      <c r="A467" s="2">
        <v>1781</v>
      </c>
      <c r="B467" s="2" t="s">
        <v>55</v>
      </c>
      <c r="D467" s="2" t="s">
        <v>35</v>
      </c>
      <c r="E467" s="2" t="s">
        <v>16</v>
      </c>
      <c r="F467" s="2">
        <v>1117</v>
      </c>
      <c r="G467" s="2" t="s">
        <v>21</v>
      </c>
      <c r="H467" s="2" t="s">
        <v>18</v>
      </c>
      <c r="I467" s="2">
        <v>4</v>
      </c>
      <c r="J467" s="2">
        <v>23</v>
      </c>
    </row>
    <row r="468" spans="1:10" ht="30">
      <c r="A468" s="2">
        <v>1780</v>
      </c>
      <c r="D468" s="2" t="s">
        <v>272</v>
      </c>
      <c r="E468" s="2" t="s">
        <v>16</v>
      </c>
      <c r="F468" s="2">
        <v>423</v>
      </c>
      <c r="G468" s="2" t="s">
        <v>21</v>
      </c>
      <c r="H468" s="2" t="s">
        <v>18</v>
      </c>
      <c r="I468" s="2">
        <v>3</v>
      </c>
      <c r="J468" s="2">
        <v>7</v>
      </c>
    </row>
    <row r="469" spans="1:10" ht="30">
      <c r="A469" s="2">
        <v>1780</v>
      </c>
      <c r="D469" s="2" t="s">
        <v>35</v>
      </c>
      <c r="E469" s="2" t="s">
        <v>16</v>
      </c>
      <c r="F469" s="2">
        <v>1117</v>
      </c>
      <c r="G469" s="2" t="s">
        <v>21</v>
      </c>
      <c r="H469" s="2" t="s">
        <v>18</v>
      </c>
      <c r="I469" s="2">
        <v>4</v>
      </c>
    </row>
    <row r="470" spans="1:10" ht="30">
      <c r="A470" s="2">
        <v>1780</v>
      </c>
      <c r="B470" s="2" t="s">
        <v>55</v>
      </c>
      <c r="D470" s="2" t="s">
        <v>35</v>
      </c>
      <c r="E470" s="2" t="s">
        <v>16</v>
      </c>
      <c r="F470" s="2">
        <v>1117</v>
      </c>
      <c r="G470" s="2" t="s">
        <v>21</v>
      </c>
      <c r="H470" s="2" t="s">
        <v>18</v>
      </c>
      <c r="I470" s="2">
        <v>4</v>
      </c>
    </row>
    <row r="471" spans="1:10" ht="30">
      <c r="A471" s="2">
        <v>1780</v>
      </c>
      <c r="B471" s="2" t="s">
        <v>55</v>
      </c>
      <c r="D471" s="2" t="s">
        <v>35</v>
      </c>
      <c r="E471" s="2" t="s">
        <v>16</v>
      </c>
      <c r="F471" s="2">
        <v>1117</v>
      </c>
      <c r="G471" s="2" t="s">
        <v>21</v>
      </c>
      <c r="H471" s="2" t="s">
        <v>18</v>
      </c>
    </row>
    <row r="472" spans="1:10" ht="30">
      <c r="A472" s="2">
        <v>1779</v>
      </c>
      <c r="D472" s="2" t="s">
        <v>35</v>
      </c>
      <c r="E472" s="2" t="s">
        <v>16</v>
      </c>
      <c r="F472" s="2">
        <v>1117</v>
      </c>
      <c r="G472" s="2" t="s">
        <v>21</v>
      </c>
      <c r="H472" s="2" t="s">
        <v>18</v>
      </c>
      <c r="I472" s="2">
        <v>4</v>
      </c>
      <c r="J472" s="2">
        <v>153</v>
      </c>
    </row>
    <row r="473" spans="1:10" ht="30">
      <c r="A473" s="2">
        <v>1779</v>
      </c>
      <c r="D473" s="2" t="s">
        <v>174</v>
      </c>
      <c r="E473" s="2" t="s">
        <v>76</v>
      </c>
      <c r="F473" s="2">
        <v>1281</v>
      </c>
      <c r="G473" s="2" t="s">
        <v>17</v>
      </c>
      <c r="H473" s="2" t="s">
        <v>18</v>
      </c>
      <c r="I473" s="2">
        <v>2</v>
      </c>
    </row>
    <row r="474" spans="1:10">
      <c r="A474" s="2">
        <v>1778</v>
      </c>
      <c r="D474" s="2" t="s">
        <v>273</v>
      </c>
      <c r="E474" s="2" t="s">
        <v>37</v>
      </c>
      <c r="F474" s="2">
        <v>551</v>
      </c>
      <c r="G474" s="2" t="s">
        <v>21</v>
      </c>
      <c r="H474" s="2" t="s">
        <v>18</v>
      </c>
      <c r="I474" s="2">
        <v>4</v>
      </c>
      <c r="J474" s="2">
        <v>15</v>
      </c>
    </row>
    <row r="475" spans="1:10">
      <c r="A475" s="2">
        <v>1775</v>
      </c>
      <c r="D475" s="2" t="s">
        <v>40</v>
      </c>
      <c r="E475" s="2" t="s">
        <v>20</v>
      </c>
      <c r="F475" s="2">
        <v>1715</v>
      </c>
      <c r="G475" s="2" t="s">
        <v>21</v>
      </c>
      <c r="H475" s="2" t="s">
        <v>18</v>
      </c>
      <c r="I475" s="2">
        <v>3</v>
      </c>
      <c r="J475" s="2">
        <v>1300</v>
      </c>
    </row>
    <row r="476" spans="1:10" ht="30">
      <c r="A476" s="2">
        <v>1775</v>
      </c>
      <c r="D476" s="2" t="s">
        <v>42</v>
      </c>
      <c r="E476" s="2" t="s">
        <v>20</v>
      </c>
      <c r="F476" s="2">
        <v>1580</v>
      </c>
      <c r="G476" s="2" t="s">
        <v>21</v>
      </c>
      <c r="H476" s="2" t="s">
        <v>18</v>
      </c>
      <c r="I476" s="2">
        <v>3</v>
      </c>
    </row>
    <row r="477" spans="1:10">
      <c r="A477" s="2">
        <v>1773</v>
      </c>
      <c r="D477" s="2" t="s">
        <v>40</v>
      </c>
      <c r="E477" s="2" t="s">
        <v>20</v>
      </c>
      <c r="F477" s="2">
        <v>1715</v>
      </c>
      <c r="G477" s="2" t="s">
        <v>21</v>
      </c>
      <c r="H477" s="2" t="s">
        <v>18</v>
      </c>
      <c r="I477" s="2">
        <v>2</v>
      </c>
    </row>
    <row r="478" spans="1:10">
      <c r="A478" s="2">
        <v>1772</v>
      </c>
      <c r="B478" s="2" t="s">
        <v>55</v>
      </c>
      <c r="D478" s="2" t="s">
        <v>40</v>
      </c>
      <c r="E478" s="2" t="s">
        <v>20</v>
      </c>
      <c r="F478" s="2">
        <v>1715</v>
      </c>
      <c r="G478" s="2" t="s">
        <v>21</v>
      </c>
      <c r="H478" s="2" t="s">
        <v>18</v>
      </c>
      <c r="I478" s="2">
        <v>3</v>
      </c>
      <c r="J478" s="2">
        <v>35</v>
      </c>
    </row>
    <row r="479" spans="1:10" ht="30">
      <c r="A479" s="2">
        <v>1772</v>
      </c>
      <c r="D479" s="2" t="s">
        <v>188</v>
      </c>
      <c r="E479" s="2" t="s">
        <v>20</v>
      </c>
      <c r="F479" s="2">
        <v>2665</v>
      </c>
      <c r="G479" s="2" t="s">
        <v>21</v>
      </c>
      <c r="H479" s="2" t="s">
        <v>18</v>
      </c>
      <c r="I479" s="2">
        <v>3</v>
      </c>
      <c r="J479" s="2">
        <v>2957</v>
      </c>
    </row>
    <row r="480" spans="1:10">
      <c r="A480" s="2">
        <v>1768</v>
      </c>
      <c r="D480" s="2" t="s">
        <v>232</v>
      </c>
      <c r="E480" s="2" t="s">
        <v>46</v>
      </c>
      <c r="F480" s="2">
        <v>5911</v>
      </c>
      <c r="G480" s="2" t="s">
        <v>21</v>
      </c>
      <c r="H480" s="2" t="s">
        <v>18</v>
      </c>
      <c r="I480" s="2">
        <v>4</v>
      </c>
    </row>
    <row r="481" spans="1:10">
      <c r="A481" s="2">
        <v>1766</v>
      </c>
      <c r="D481" s="2" t="s">
        <v>125</v>
      </c>
      <c r="E481" s="2" t="s">
        <v>50</v>
      </c>
      <c r="F481" s="2">
        <v>1491</v>
      </c>
      <c r="G481" s="2" t="s">
        <v>21</v>
      </c>
      <c r="H481" s="2" t="s">
        <v>18</v>
      </c>
      <c r="I481" s="2">
        <v>4</v>
      </c>
    </row>
    <row r="482" spans="1:10">
      <c r="A482" s="2">
        <v>1766</v>
      </c>
      <c r="D482" s="2" t="s">
        <v>29</v>
      </c>
      <c r="E482" s="2" t="s">
        <v>30</v>
      </c>
      <c r="F482" s="2">
        <v>2462</v>
      </c>
      <c r="G482" s="2" t="s">
        <v>21</v>
      </c>
      <c r="H482" s="2" t="s">
        <v>18</v>
      </c>
      <c r="I482" s="2">
        <v>3</v>
      </c>
      <c r="J482" s="2">
        <v>49</v>
      </c>
    </row>
    <row r="483" spans="1:10" ht="30">
      <c r="A483" s="2">
        <v>1762</v>
      </c>
      <c r="D483" s="2" t="s">
        <v>117</v>
      </c>
      <c r="E483" s="2" t="s">
        <v>37</v>
      </c>
      <c r="F483" s="2">
        <v>4835</v>
      </c>
      <c r="G483" s="2" t="s">
        <v>21</v>
      </c>
      <c r="H483" s="2" t="s">
        <v>18</v>
      </c>
      <c r="I483" s="2">
        <v>2</v>
      </c>
    </row>
    <row r="484" spans="1:10">
      <c r="A484" s="2">
        <v>1760</v>
      </c>
      <c r="D484" s="2" t="s">
        <v>224</v>
      </c>
      <c r="E484" s="2" t="s">
        <v>20</v>
      </c>
      <c r="F484" s="2">
        <v>1357</v>
      </c>
      <c r="G484" s="2" t="s">
        <v>21</v>
      </c>
      <c r="H484" s="2" t="s">
        <v>18</v>
      </c>
      <c r="I484" s="2">
        <v>4</v>
      </c>
      <c r="J484" s="2">
        <v>2000</v>
      </c>
    </row>
    <row r="485" spans="1:10">
      <c r="A485" s="2">
        <v>1757</v>
      </c>
      <c r="C485" s="2" t="s">
        <v>56</v>
      </c>
      <c r="D485" s="2" t="s">
        <v>267</v>
      </c>
      <c r="E485" s="2" t="s">
        <v>268</v>
      </c>
      <c r="F485" s="2">
        <v>1053</v>
      </c>
      <c r="G485" s="2" t="s">
        <v>269</v>
      </c>
      <c r="H485" s="2" t="s">
        <v>18</v>
      </c>
      <c r="I485" s="2">
        <v>0</v>
      </c>
    </row>
    <row r="486" spans="1:10" ht="30">
      <c r="A486" s="2">
        <v>1755</v>
      </c>
      <c r="D486" s="2" t="s">
        <v>49</v>
      </c>
      <c r="E486" s="2" t="s">
        <v>50</v>
      </c>
      <c r="F486" s="2">
        <v>1512</v>
      </c>
      <c r="G486" s="2" t="s">
        <v>51</v>
      </c>
      <c r="H486" s="2" t="s">
        <v>18</v>
      </c>
      <c r="I486" s="2">
        <v>4</v>
      </c>
      <c r="J486" s="2">
        <v>2</v>
      </c>
    </row>
    <row r="487" spans="1:10">
      <c r="A487" s="2">
        <v>1754</v>
      </c>
      <c r="B487" s="2" t="s">
        <v>55</v>
      </c>
      <c r="C487" s="2" t="s">
        <v>56</v>
      </c>
      <c r="D487" s="2" t="s">
        <v>152</v>
      </c>
      <c r="E487" s="2" t="s">
        <v>30</v>
      </c>
      <c r="F487" s="2">
        <v>400</v>
      </c>
      <c r="G487" s="2" t="s">
        <v>21</v>
      </c>
      <c r="H487" s="2" t="s">
        <v>18</v>
      </c>
      <c r="I487" s="2">
        <v>4</v>
      </c>
      <c r="J487" s="2">
        <v>12</v>
      </c>
    </row>
    <row r="488" spans="1:10">
      <c r="A488" s="2">
        <v>1753</v>
      </c>
      <c r="D488" s="2" t="s">
        <v>85</v>
      </c>
      <c r="E488" s="2" t="s">
        <v>50</v>
      </c>
      <c r="F488" s="2">
        <v>1725</v>
      </c>
      <c r="G488" s="2" t="s">
        <v>63</v>
      </c>
      <c r="H488" s="2" t="s">
        <v>18</v>
      </c>
      <c r="I488" s="2">
        <v>2</v>
      </c>
    </row>
    <row r="489" spans="1:10">
      <c r="A489" s="2">
        <v>1749</v>
      </c>
      <c r="B489" s="2" t="s">
        <v>55</v>
      </c>
      <c r="C489" s="2" t="s">
        <v>56</v>
      </c>
      <c r="D489" s="2" t="s">
        <v>152</v>
      </c>
      <c r="E489" s="2" t="s">
        <v>30</v>
      </c>
      <c r="F489" s="2">
        <v>400</v>
      </c>
      <c r="G489" s="2" t="s">
        <v>21</v>
      </c>
      <c r="H489" s="2" t="s">
        <v>18</v>
      </c>
      <c r="I489" s="2">
        <v>3</v>
      </c>
    </row>
    <row r="490" spans="1:10">
      <c r="A490" s="2">
        <v>1742</v>
      </c>
      <c r="D490" s="2" t="s">
        <v>232</v>
      </c>
      <c r="E490" s="2" t="s">
        <v>46</v>
      </c>
      <c r="F490" s="2">
        <v>5911</v>
      </c>
      <c r="G490" s="2" t="s">
        <v>21</v>
      </c>
      <c r="H490" s="2" t="s">
        <v>18</v>
      </c>
      <c r="I490" s="2">
        <v>3</v>
      </c>
    </row>
    <row r="491" spans="1:10">
      <c r="A491" s="2">
        <v>1742</v>
      </c>
      <c r="D491" s="2" t="s">
        <v>232</v>
      </c>
      <c r="E491" s="2" t="s">
        <v>46</v>
      </c>
      <c r="F491" s="2">
        <v>5911</v>
      </c>
      <c r="G491" s="2" t="s">
        <v>21</v>
      </c>
      <c r="H491" s="2" t="s">
        <v>18</v>
      </c>
      <c r="I491" s="2">
        <v>3</v>
      </c>
    </row>
    <row r="492" spans="1:10" ht="30">
      <c r="A492" s="2">
        <v>1741</v>
      </c>
      <c r="B492" s="2" t="s">
        <v>55</v>
      </c>
      <c r="C492" s="2" t="s">
        <v>56</v>
      </c>
      <c r="D492" s="2" t="s">
        <v>274</v>
      </c>
      <c r="E492" s="2" t="s">
        <v>16</v>
      </c>
      <c r="F492" s="2">
        <v>737</v>
      </c>
      <c r="G492" s="2" t="s">
        <v>21</v>
      </c>
      <c r="H492" s="2" t="s">
        <v>18</v>
      </c>
      <c r="I492" s="2">
        <v>4</v>
      </c>
    </row>
    <row r="493" spans="1:10" ht="30">
      <c r="A493" s="2">
        <v>1737</v>
      </c>
      <c r="D493" s="2" t="s">
        <v>174</v>
      </c>
      <c r="E493" s="2" t="s">
        <v>76</v>
      </c>
      <c r="F493" s="2">
        <v>1281</v>
      </c>
      <c r="G493" s="2" t="s">
        <v>17</v>
      </c>
      <c r="H493" s="2" t="s">
        <v>18</v>
      </c>
      <c r="I493" s="2">
        <v>2</v>
      </c>
      <c r="J493" s="2">
        <v>2</v>
      </c>
    </row>
    <row r="494" spans="1:10">
      <c r="A494" s="2">
        <v>1730</v>
      </c>
      <c r="D494" s="2" t="s">
        <v>275</v>
      </c>
      <c r="E494" s="2" t="s">
        <v>143</v>
      </c>
      <c r="F494" s="2">
        <v>670</v>
      </c>
      <c r="G494" s="2" t="s">
        <v>269</v>
      </c>
      <c r="H494" s="2" t="s">
        <v>18</v>
      </c>
      <c r="I494" s="2">
        <v>2</v>
      </c>
    </row>
    <row r="495" spans="1:10">
      <c r="A495" s="2">
        <v>1730</v>
      </c>
      <c r="D495" s="2" t="s">
        <v>263</v>
      </c>
      <c r="E495" s="2" t="s">
        <v>20</v>
      </c>
      <c r="F495" s="2">
        <v>3332</v>
      </c>
      <c r="G495" s="2" t="s">
        <v>21</v>
      </c>
      <c r="H495" s="2" t="s">
        <v>18</v>
      </c>
      <c r="I495" s="2">
        <v>3</v>
      </c>
    </row>
    <row r="496" spans="1:10" ht="30">
      <c r="A496" s="2">
        <v>1730</v>
      </c>
      <c r="D496" s="2" t="s">
        <v>276</v>
      </c>
      <c r="E496" s="2" t="s">
        <v>277</v>
      </c>
      <c r="F496" s="2">
        <v>609</v>
      </c>
      <c r="G496" s="2" t="s">
        <v>163</v>
      </c>
      <c r="H496" s="2" t="s">
        <v>112</v>
      </c>
    </row>
    <row r="497" spans="1:11" ht="30">
      <c r="A497" s="2">
        <v>1729</v>
      </c>
      <c r="D497" s="2" t="s">
        <v>278</v>
      </c>
      <c r="E497" s="2" t="s">
        <v>50</v>
      </c>
      <c r="F497" s="2">
        <v>2000</v>
      </c>
      <c r="G497" s="2" t="s">
        <v>21</v>
      </c>
      <c r="H497" s="2" t="s">
        <v>18</v>
      </c>
      <c r="I497" s="2">
        <v>1</v>
      </c>
    </row>
    <row r="498" spans="1:11">
      <c r="A498" s="2">
        <v>1729</v>
      </c>
      <c r="D498" s="2" t="s">
        <v>130</v>
      </c>
      <c r="E498" s="2" t="s">
        <v>50</v>
      </c>
      <c r="F498" s="2">
        <v>650</v>
      </c>
      <c r="G498" s="2" t="s">
        <v>63</v>
      </c>
      <c r="H498" s="2" t="s">
        <v>18</v>
      </c>
      <c r="I498" s="2">
        <v>2</v>
      </c>
    </row>
    <row r="499" spans="1:11" ht="30">
      <c r="A499" s="2">
        <v>1727</v>
      </c>
      <c r="D499" s="2" t="s">
        <v>279</v>
      </c>
      <c r="E499" s="2" t="s">
        <v>50</v>
      </c>
      <c r="F499" s="2">
        <v>2119</v>
      </c>
      <c r="G499" s="2" t="s">
        <v>21</v>
      </c>
      <c r="H499" s="2" t="s">
        <v>18</v>
      </c>
      <c r="I499" s="2">
        <v>4</v>
      </c>
      <c r="J499" s="2">
        <v>3</v>
      </c>
    </row>
    <row r="500" spans="1:11" ht="30">
      <c r="A500" s="2">
        <v>1726</v>
      </c>
      <c r="D500" s="2" t="s">
        <v>278</v>
      </c>
      <c r="E500" s="2" t="s">
        <v>50</v>
      </c>
      <c r="F500" s="2">
        <v>2000</v>
      </c>
      <c r="G500" s="2" t="s">
        <v>21</v>
      </c>
      <c r="H500" s="2" t="s">
        <v>18</v>
      </c>
      <c r="I500" s="2">
        <v>1</v>
      </c>
    </row>
    <row r="501" spans="1:11" ht="30">
      <c r="A501" s="2">
        <v>1721</v>
      </c>
      <c r="D501" s="2" t="s">
        <v>157</v>
      </c>
      <c r="E501" s="2" t="s">
        <v>16</v>
      </c>
      <c r="F501" s="2">
        <v>2560</v>
      </c>
      <c r="G501" s="2" t="s">
        <v>17</v>
      </c>
      <c r="H501" s="2" t="s">
        <v>18</v>
      </c>
      <c r="I501" s="2">
        <v>1</v>
      </c>
      <c r="J501" s="2">
        <v>15</v>
      </c>
    </row>
    <row r="502" spans="1:11" ht="30">
      <c r="A502" s="2">
        <v>1721</v>
      </c>
      <c r="D502" s="2" t="s">
        <v>49</v>
      </c>
      <c r="E502" s="2" t="s">
        <v>50</v>
      </c>
      <c r="F502" s="2">
        <v>1512</v>
      </c>
      <c r="G502" s="2" t="s">
        <v>51</v>
      </c>
      <c r="H502" s="2" t="s">
        <v>18</v>
      </c>
      <c r="I502" s="2">
        <v>5</v>
      </c>
    </row>
    <row r="503" spans="1:11">
      <c r="A503" s="2">
        <v>1718</v>
      </c>
      <c r="D503" s="2" t="s">
        <v>280</v>
      </c>
      <c r="E503" s="2" t="s">
        <v>268</v>
      </c>
      <c r="F503" s="2">
        <v>2351</v>
      </c>
      <c r="G503" s="2" t="s">
        <v>21</v>
      </c>
      <c r="H503" s="2" t="s">
        <v>18</v>
      </c>
      <c r="I503" s="2">
        <v>2</v>
      </c>
      <c r="J503" s="2">
        <v>2</v>
      </c>
    </row>
    <row r="504" spans="1:11" ht="30">
      <c r="A504" s="2">
        <v>1717</v>
      </c>
      <c r="D504" s="2" t="s">
        <v>278</v>
      </c>
      <c r="E504" s="2" t="s">
        <v>50</v>
      </c>
      <c r="F504" s="2">
        <v>2000</v>
      </c>
      <c r="G504" s="2" t="s">
        <v>21</v>
      </c>
      <c r="H504" s="2" t="s">
        <v>18</v>
      </c>
      <c r="I504" s="2">
        <v>3</v>
      </c>
    </row>
    <row r="505" spans="1:11">
      <c r="A505" s="2">
        <v>1717</v>
      </c>
      <c r="D505" s="2" t="s">
        <v>79</v>
      </c>
      <c r="E505" s="2" t="s">
        <v>54</v>
      </c>
      <c r="F505" s="2">
        <v>3763</v>
      </c>
      <c r="G505" s="2" t="s">
        <v>21</v>
      </c>
      <c r="H505" s="2" t="s">
        <v>18</v>
      </c>
      <c r="I505" s="2">
        <v>3</v>
      </c>
    </row>
    <row r="506" spans="1:11">
      <c r="A506" s="2">
        <v>1717</v>
      </c>
      <c r="D506" s="2" t="s">
        <v>43</v>
      </c>
      <c r="E506" s="2" t="s">
        <v>16</v>
      </c>
      <c r="F506" s="2">
        <v>1700</v>
      </c>
      <c r="G506" s="2" t="s">
        <v>26</v>
      </c>
      <c r="H506" s="2" t="s">
        <v>18</v>
      </c>
      <c r="I506" s="2">
        <v>3</v>
      </c>
      <c r="J506" s="2">
        <v>1</v>
      </c>
      <c r="K506" s="2">
        <v>30</v>
      </c>
    </row>
    <row r="507" spans="1:11" ht="30">
      <c r="A507" s="2">
        <v>1716</v>
      </c>
      <c r="D507" s="2" t="s">
        <v>278</v>
      </c>
      <c r="E507" s="2" t="s">
        <v>50</v>
      </c>
      <c r="F507" s="2">
        <v>2000</v>
      </c>
      <c r="G507" s="2" t="s">
        <v>21</v>
      </c>
      <c r="H507" s="2" t="s">
        <v>18</v>
      </c>
      <c r="I507" s="2">
        <v>2</v>
      </c>
    </row>
    <row r="508" spans="1:11">
      <c r="A508" s="2">
        <v>1716</v>
      </c>
      <c r="D508" s="2" t="s">
        <v>23</v>
      </c>
      <c r="E508" s="2" t="s">
        <v>20</v>
      </c>
      <c r="F508" s="2">
        <v>1731</v>
      </c>
      <c r="G508" s="2" t="s">
        <v>21</v>
      </c>
      <c r="H508" s="2" t="s">
        <v>18</v>
      </c>
      <c r="I508" s="2">
        <v>2</v>
      </c>
    </row>
    <row r="509" spans="1:11">
      <c r="A509" s="2">
        <v>1716</v>
      </c>
      <c r="D509" s="2" t="s">
        <v>43</v>
      </c>
      <c r="E509" s="2" t="s">
        <v>16</v>
      </c>
      <c r="F509" s="2">
        <v>1700</v>
      </c>
      <c r="G509" s="2" t="s">
        <v>26</v>
      </c>
      <c r="H509" s="2" t="s">
        <v>18</v>
      </c>
      <c r="I509" s="2">
        <v>3</v>
      </c>
      <c r="J509" s="2">
        <v>1</v>
      </c>
      <c r="K509" s="2">
        <v>31</v>
      </c>
    </row>
    <row r="510" spans="1:11">
      <c r="A510" s="2">
        <v>1716</v>
      </c>
      <c r="B510" s="2" t="s">
        <v>55</v>
      </c>
      <c r="C510" s="2" t="s">
        <v>56</v>
      </c>
      <c r="D510" s="2" t="s">
        <v>152</v>
      </c>
      <c r="E510" s="2" t="s">
        <v>30</v>
      </c>
      <c r="F510" s="2">
        <v>400</v>
      </c>
      <c r="G510" s="2" t="s">
        <v>21</v>
      </c>
      <c r="H510" s="2" t="s">
        <v>18</v>
      </c>
      <c r="I510" s="2">
        <v>4</v>
      </c>
    </row>
    <row r="511" spans="1:11" ht="30">
      <c r="A511" s="2">
        <v>1714</v>
      </c>
      <c r="B511" s="2" t="s">
        <v>55</v>
      </c>
      <c r="D511" s="2" t="s">
        <v>174</v>
      </c>
      <c r="E511" s="2" t="s">
        <v>76</v>
      </c>
      <c r="F511" s="2">
        <v>1281</v>
      </c>
      <c r="G511" s="2" t="s">
        <v>17</v>
      </c>
      <c r="H511" s="2" t="s">
        <v>18</v>
      </c>
    </row>
    <row r="512" spans="1:11" ht="30">
      <c r="A512" s="2">
        <v>1712</v>
      </c>
      <c r="D512" s="2" t="s">
        <v>278</v>
      </c>
      <c r="E512" s="2" t="s">
        <v>50</v>
      </c>
      <c r="F512" s="2">
        <v>2000</v>
      </c>
      <c r="G512" s="2" t="s">
        <v>21</v>
      </c>
      <c r="H512" s="2" t="s">
        <v>18</v>
      </c>
      <c r="I512" s="2">
        <v>2</v>
      </c>
    </row>
    <row r="513" spans="1:13">
      <c r="A513" s="2">
        <v>1711</v>
      </c>
      <c r="D513" s="2" t="s">
        <v>151</v>
      </c>
      <c r="E513" s="2" t="s">
        <v>20</v>
      </c>
      <c r="F513" s="2">
        <v>1320</v>
      </c>
      <c r="G513" s="2" t="s">
        <v>21</v>
      </c>
      <c r="H513" s="2" t="s">
        <v>18</v>
      </c>
      <c r="I513" s="2">
        <v>3</v>
      </c>
      <c r="J513" s="2">
        <v>3000</v>
      </c>
    </row>
    <row r="514" spans="1:13">
      <c r="A514" s="2">
        <v>1707</v>
      </c>
      <c r="C514" s="2" t="s">
        <v>56</v>
      </c>
      <c r="D514" s="2" t="s">
        <v>281</v>
      </c>
      <c r="E514" s="2" t="s">
        <v>16</v>
      </c>
      <c r="F514" s="2">
        <v>3776</v>
      </c>
      <c r="G514" s="2" t="s">
        <v>21</v>
      </c>
      <c r="H514" s="2" t="s">
        <v>18</v>
      </c>
      <c r="I514" s="2">
        <v>4</v>
      </c>
      <c r="M514" s="2">
        <v>75</v>
      </c>
    </row>
    <row r="515" spans="1:13">
      <c r="A515" s="2">
        <v>1707</v>
      </c>
      <c r="B515" s="2" t="s">
        <v>55</v>
      </c>
      <c r="D515" s="2" t="s">
        <v>185</v>
      </c>
      <c r="E515" s="2" t="s">
        <v>186</v>
      </c>
      <c r="F515" s="2">
        <v>329</v>
      </c>
      <c r="G515" s="2" t="s">
        <v>26</v>
      </c>
      <c r="H515" s="2" t="s">
        <v>18</v>
      </c>
    </row>
    <row r="516" spans="1:13">
      <c r="A516" s="2">
        <v>1706</v>
      </c>
      <c r="B516" s="2" t="s">
        <v>55</v>
      </c>
      <c r="D516" s="2" t="s">
        <v>282</v>
      </c>
      <c r="E516" s="2" t="s">
        <v>143</v>
      </c>
      <c r="F516" s="2">
        <v>3715</v>
      </c>
      <c r="G516" s="2" t="s">
        <v>21</v>
      </c>
      <c r="H516" s="2" t="s">
        <v>18</v>
      </c>
      <c r="I516" s="2">
        <v>2</v>
      </c>
    </row>
    <row r="517" spans="1:13">
      <c r="A517" s="2">
        <v>1698</v>
      </c>
      <c r="D517" s="2" t="s">
        <v>283</v>
      </c>
      <c r="E517" s="2" t="s">
        <v>20</v>
      </c>
      <c r="F517" s="2">
        <v>3078</v>
      </c>
      <c r="G517" s="2" t="s">
        <v>21</v>
      </c>
      <c r="H517" s="2" t="s">
        <v>18</v>
      </c>
      <c r="I517" s="2">
        <v>3</v>
      </c>
    </row>
    <row r="518" spans="1:13">
      <c r="A518" s="2">
        <v>1698</v>
      </c>
      <c r="D518" s="2" t="s">
        <v>232</v>
      </c>
      <c r="E518" s="2" t="s">
        <v>46</v>
      </c>
      <c r="F518" s="2">
        <v>5911</v>
      </c>
      <c r="G518" s="2" t="s">
        <v>21</v>
      </c>
      <c r="H518" s="2" t="s">
        <v>18</v>
      </c>
      <c r="I518" s="2">
        <v>3</v>
      </c>
    </row>
    <row r="519" spans="1:13" ht="30">
      <c r="A519" s="2">
        <v>1698</v>
      </c>
      <c r="B519" s="2" t="s">
        <v>55</v>
      </c>
      <c r="D519" s="2" t="s">
        <v>174</v>
      </c>
      <c r="E519" s="2" t="s">
        <v>76</v>
      </c>
      <c r="F519" s="2">
        <v>1281</v>
      </c>
      <c r="G519" s="2" t="s">
        <v>17</v>
      </c>
      <c r="H519" s="2" t="s">
        <v>18</v>
      </c>
      <c r="I519" s="2">
        <v>3</v>
      </c>
    </row>
    <row r="520" spans="1:13" ht="30">
      <c r="A520" s="2">
        <v>1694</v>
      </c>
      <c r="D520" s="2" t="s">
        <v>103</v>
      </c>
      <c r="E520" s="2" t="s">
        <v>104</v>
      </c>
      <c r="F520" s="2">
        <v>640</v>
      </c>
      <c r="G520" s="2" t="s">
        <v>63</v>
      </c>
      <c r="H520" s="2" t="s">
        <v>18</v>
      </c>
      <c r="I520" s="2">
        <v>3</v>
      </c>
    </row>
    <row r="521" spans="1:13">
      <c r="A521" s="2">
        <v>1693</v>
      </c>
      <c r="C521" s="2" t="s">
        <v>56</v>
      </c>
      <c r="D521" s="2" t="s">
        <v>75</v>
      </c>
      <c r="E521" s="2" t="s">
        <v>76</v>
      </c>
      <c r="F521" s="2">
        <v>3350</v>
      </c>
      <c r="G521" s="2" t="s">
        <v>21</v>
      </c>
      <c r="H521" s="2" t="s">
        <v>18</v>
      </c>
    </row>
    <row r="522" spans="1:13">
      <c r="A522" s="2">
        <v>1693</v>
      </c>
      <c r="B522" s="2" t="s">
        <v>55</v>
      </c>
      <c r="D522" s="2" t="s">
        <v>125</v>
      </c>
      <c r="E522" s="2" t="s">
        <v>50</v>
      </c>
      <c r="F522" s="2">
        <v>1491</v>
      </c>
      <c r="G522" s="2" t="s">
        <v>21</v>
      </c>
      <c r="H522" s="2" t="s">
        <v>18</v>
      </c>
      <c r="I522" s="2">
        <v>4</v>
      </c>
    </row>
    <row r="523" spans="1:13" ht="30">
      <c r="A523" s="2">
        <v>1692</v>
      </c>
      <c r="D523" s="2" t="s">
        <v>284</v>
      </c>
      <c r="E523" s="2" t="s">
        <v>104</v>
      </c>
      <c r="F523" s="2">
        <v>641</v>
      </c>
      <c r="G523" s="2" t="s">
        <v>21</v>
      </c>
      <c r="H523" s="2" t="s">
        <v>18</v>
      </c>
      <c r="I523" s="2">
        <v>4</v>
      </c>
    </row>
    <row r="524" spans="1:13" ht="30">
      <c r="A524" s="2">
        <v>1690</v>
      </c>
      <c r="D524" s="2" t="s">
        <v>256</v>
      </c>
      <c r="E524" s="2" t="s">
        <v>20</v>
      </c>
      <c r="F524" s="2">
        <v>2249</v>
      </c>
      <c r="G524" s="2" t="s">
        <v>17</v>
      </c>
      <c r="H524" s="2" t="s">
        <v>18</v>
      </c>
      <c r="I524" s="2">
        <v>3</v>
      </c>
    </row>
    <row r="525" spans="1:13" ht="30">
      <c r="A525" s="2">
        <v>1690</v>
      </c>
      <c r="B525" s="2" t="s">
        <v>55</v>
      </c>
      <c r="D525" s="2" t="s">
        <v>174</v>
      </c>
      <c r="E525" s="2" t="s">
        <v>76</v>
      </c>
      <c r="F525" s="2">
        <v>1281</v>
      </c>
      <c r="G525" s="2" t="s">
        <v>17</v>
      </c>
      <c r="H525" s="2" t="s">
        <v>18</v>
      </c>
    </row>
    <row r="526" spans="1:13">
      <c r="A526" s="2">
        <v>1684</v>
      </c>
      <c r="D526" s="2" t="s">
        <v>85</v>
      </c>
      <c r="E526" s="2" t="s">
        <v>50</v>
      </c>
      <c r="F526" s="2">
        <v>1725</v>
      </c>
      <c r="G526" s="2" t="s">
        <v>63</v>
      </c>
      <c r="H526" s="2" t="s">
        <v>18</v>
      </c>
      <c r="I526" s="2">
        <v>2</v>
      </c>
      <c r="J526" s="2">
        <v>1</v>
      </c>
    </row>
    <row r="527" spans="1:13" ht="30">
      <c r="A527" s="2">
        <v>1682</v>
      </c>
      <c r="D527" s="2" t="s">
        <v>174</v>
      </c>
      <c r="E527" s="2" t="s">
        <v>76</v>
      </c>
      <c r="F527" s="2">
        <v>1281</v>
      </c>
      <c r="G527" s="2" t="s">
        <v>17</v>
      </c>
      <c r="H527" s="2" t="s">
        <v>18</v>
      </c>
      <c r="I527" s="2">
        <v>3</v>
      </c>
      <c r="J527" s="2">
        <v>4</v>
      </c>
    </row>
    <row r="528" spans="1:13">
      <c r="A528" s="2">
        <v>1679</v>
      </c>
      <c r="C528" s="2" t="s">
        <v>56</v>
      </c>
      <c r="D528" s="2" t="s">
        <v>285</v>
      </c>
      <c r="E528" s="2" t="s">
        <v>66</v>
      </c>
      <c r="F528" s="2">
        <v>624</v>
      </c>
      <c r="G528" s="2" t="s">
        <v>26</v>
      </c>
      <c r="H528" s="2" t="s">
        <v>22</v>
      </c>
    </row>
    <row r="529" spans="1:10">
      <c r="A529" s="2">
        <v>1677</v>
      </c>
      <c r="D529" s="2" t="s">
        <v>142</v>
      </c>
      <c r="E529" s="2" t="s">
        <v>143</v>
      </c>
      <c r="F529" s="2">
        <v>2426</v>
      </c>
      <c r="G529" s="2" t="s">
        <v>21</v>
      </c>
      <c r="H529" s="2" t="s">
        <v>18</v>
      </c>
      <c r="I529" s="2">
        <v>2</v>
      </c>
      <c r="J529" s="2">
        <v>1</v>
      </c>
    </row>
    <row r="530" spans="1:10">
      <c r="A530" s="2">
        <v>1673</v>
      </c>
      <c r="B530" s="2" t="s">
        <v>55</v>
      </c>
      <c r="D530" s="2" t="s">
        <v>286</v>
      </c>
      <c r="E530" s="2" t="s">
        <v>20</v>
      </c>
      <c r="F530" s="2">
        <v>1635</v>
      </c>
      <c r="G530" s="2" t="s">
        <v>21</v>
      </c>
      <c r="H530" s="2" t="s">
        <v>18</v>
      </c>
      <c r="I530" s="2">
        <v>5</v>
      </c>
    </row>
    <row r="531" spans="1:10">
      <c r="A531" s="2">
        <v>1672</v>
      </c>
      <c r="D531" s="2" t="s">
        <v>287</v>
      </c>
      <c r="E531" s="2" t="s">
        <v>268</v>
      </c>
      <c r="F531" s="2">
        <v>1043</v>
      </c>
      <c r="G531" s="2" t="s">
        <v>21</v>
      </c>
      <c r="H531" s="2" t="s">
        <v>18</v>
      </c>
      <c r="I531" s="2">
        <v>2</v>
      </c>
      <c r="J531" s="2">
        <v>3</v>
      </c>
    </row>
    <row r="532" spans="1:10">
      <c r="A532" s="2">
        <v>1672</v>
      </c>
      <c r="D532" s="2" t="s">
        <v>32</v>
      </c>
      <c r="E532" s="2" t="s">
        <v>20</v>
      </c>
      <c r="F532" s="2">
        <v>2947</v>
      </c>
      <c r="G532" s="2" t="s">
        <v>21</v>
      </c>
      <c r="H532" s="2" t="s">
        <v>18</v>
      </c>
      <c r="I532" s="2">
        <v>3</v>
      </c>
      <c r="J532" s="2">
        <v>3000</v>
      </c>
    </row>
    <row r="533" spans="1:10">
      <c r="A533" s="2">
        <v>1670</v>
      </c>
      <c r="D533" s="2" t="s">
        <v>237</v>
      </c>
      <c r="E533" s="2" t="s">
        <v>90</v>
      </c>
      <c r="F533" s="2">
        <v>1496</v>
      </c>
      <c r="G533" s="2" t="s">
        <v>26</v>
      </c>
      <c r="H533" s="2" t="s">
        <v>18</v>
      </c>
      <c r="I533" s="2">
        <v>2</v>
      </c>
    </row>
    <row r="534" spans="1:10">
      <c r="A534" s="2">
        <v>1669</v>
      </c>
      <c r="C534" s="2" t="s">
        <v>56</v>
      </c>
      <c r="D534" s="2" t="s">
        <v>75</v>
      </c>
      <c r="E534" s="2" t="s">
        <v>76</v>
      </c>
      <c r="F534" s="2">
        <v>3350</v>
      </c>
      <c r="G534" s="2" t="s">
        <v>21</v>
      </c>
      <c r="H534" s="2" t="s">
        <v>18</v>
      </c>
      <c r="I534" s="2">
        <v>3</v>
      </c>
    </row>
    <row r="535" spans="1:10" ht="30">
      <c r="A535" s="2">
        <v>1664</v>
      </c>
      <c r="B535" s="2" t="s">
        <v>55</v>
      </c>
      <c r="D535" s="2" t="s">
        <v>288</v>
      </c>
      <c r="E535" s="2" t="s">
        <v>16</v>
      </c>
      <c r="F535" s="2">
        <v>217</v>
      </c>
      <c r="G535" s="2" t="s">
        <v>17</v>
      </c>
      <c r="H535" s="2" t="s">
        <v>18</v>
      </c>
      <c r="J535" s="2">
        <v>1</v>
      </c>
    </row>
    <row r="536" spans="1:10" ht="30">
      <c r="A536" s="2">
        <v>1664</v>
      </c>
      <c r="D536" s="2" t="s">
        <v>94</v>
      </c>
      <c r="E536" s="2" t="s">
        <v>16</v>
      </c>
      <c r="F536" s="2">
        <v>1500</v>
      </c>
      <c r="G536" s="2" t="s">
        <v>17</v>
      </c>
      <c r="H536" s="2" t="s">
        <v>18</v>
      </c>
      <c r="I536" s="2">
        <v>2</v>
      </c>
      <c r="J536" s="2">
        <v>30</v>
      </c>
    </row>
    <row r="537" spans="1:10">
      <c r="A537" s="2">
        <v>1663</v>
      </c>
      <c r="D537" s="2" t="s">
        <v>129</v>
      </c>
      <c r="E537" s="2" t="s">
        <v>16</v>
      </c>
      <c r="F537" s="2">
        <v>731</v>
      </c>
      <c r="G537" s="2" t="s">
        <v>21</v>
      </c>
      <c r="H537" s="2" t="s">
        <v>18</v>
      </c>
      <c r="I537" s="2">
        <v>5</v>
      </c>
      <c r="J537" s="2">
        <v>5</v>
      </c>
    </row>
    <row r="538" spans="1:10" ht="30">
      <c r="A538" s="2">
        <v>1660</v>
      </c>
      <c r="D538" s="2" t="s">
        <v>49</v>
      </c>
      <c r="E538" s="2" t="s">
        <v>50</v>
      </c>
      <c r="F538" s="2">
        <v>1512</v>
      </c>
      <c r="G538" s="2" t="s">
        <v>51</v>
      </c>
      <c r="H538" s="2" t="s">
        <v>18</v>
      </c>
      <c r="I538" s="2">
        <v>4</v>
      </c>
    </row>
    <row r="539" spans="1:10" ht="30">
      <c r="A539" s="2">
        <v>1660</v>
      </c>
      <c r="B539" s="2" t="s">
        <v>55</v>
      </c>
      <c r="D539" s="2" t="s">
        <v>289</v>
      </c>
      <c r="E539" s="2" t="s">
        <v>87</v>
      </c>
      <c r="F539" s="2">
        <v>1280</v>
      </c>
      <c r="G539" s="2" t="s">
        <v>17</v>
      </c>
      <c r="H539" s="2" t="s">
        <v>18</v>
      </c>
      <c r="I539" s="2">
        <v>6</v>
      </c>
      <c r="J539" s="2">
        <v>2000</v>
      </c>
    </row>
    <row r="540" spans="1:10" ht="30">
      <c r="A540" s="2">
        <v>1660</v>
      </c>
      <c r="D540" s="2" t="s">
        <v>290</v>
      </c>
      <c r="E540" s="2" t="s">
        <v>104</v>
      </c>
      <c r="F540" s="2">
        <v>655</v>
      </c>
      <c r="G540" s="2" t="s">
        <v>21</v>
      </c>
      <c r="H540" s="2" t="s">
        <v>18</v>
      </c>
      <c r="I540" s="2">
        <v>4</v>
      </c>
      <c r="J540" s="2">
        <v>3</v>
      </c>
    </row>
    <row r="541" spans="1:10" ht="30">
      <c r="A541" s="2">
        <v>1659</v>
      </c>
      <c r="C541" s="2" t="s">
        <v>56</v>
      </c>
      <c r="D541" s="2" t="s">
        <v>193</v>
      </c>
      <c r="E541" s="2" t="s">
        <v>190</v>
      </c>
      <c r="F541" s="2">
        <v>1893</v>
      </c>
      <c r="G541" s="2" t="s">
        <v>21</v>
      </c>
      <c r="H541" s="2" t="s">
        <v>18</v>
      </c>
      <c r="I541" s="2">
        <v>3</v>
      </c>
    </row>
    <row r="542" spans="1:10" ht="30">
      <c r="A542" s="2">
        <v>1659</v>
      </c>
      <c r="B542" s="2" t="s">
        <v>55</v>
      </c>
      <c r="D542" s="2" t="s">
        <v>290</v>
      </c>
      <c r="E542" s="2" t="s">
        <v>104</v>
      </c>
      <c r="F542" s="2">
        <v>655</v>
      </c>
      <c r="G542" s="2" t="s">
        <v>21</v>
      </c>
      <c r="H542" s="2" t="s">
        <v>18</v>
      </c>
      <c r="I542" s="2">
        <v>4</v>
      </c>
    </row>
    <row r="543" spans="1:10">
      <c r="A543" s="2">
        <v>1650</v>
      </c>
      <c r="B543" s="2" t="s">
        <v>55</v>
      </c>
      <c r="D543" s="2" t="s">
        <v>185</v>
      </c>
      <c r="E543" s="2" t="s">
        <v>186</v>
      </c>
      <c r="F543" s="2">
        <v>329</v>
      </c>
      <c r="G543" s="2" t="s">
        <v>26</v>
      </c>
      <c r="H543" s="2" t="s">
        <v>18</v>
      </c>
      <c r="I543" s="2">
        <v>4</v>
      </c>
      <c r="J543" s="2">
        <v>120</v>
      </c>
    </row>
    <row r="544" spans="1:10">
      <c r="A544" s="2">
        <v>1646</v>
      </c>
      <c r="D544" s="2" t="s">
        <v>224</v>
      </c>
      <c r="E544" s="2" t="s">
        <v>20</v>
      </c>
      <c r="F544" s="2">
        <v>1357</v>
      </c>
      <c r="G544" s="2" t="s">
        <v>21</v>
      </c>
      <c r="H544" s="2" t="s">
        <v>18</v>
      </c>
      <c r="I544" s="2">
        <v>4</v>
      </c>
    </row>
    <row r="545" spans="1:10" ht="30">
      <c r="A545" s="2">
        <v>1640</v>
      </c>
      <c r="B545" s="2" t="s">
        <v>55</v>
      </c>
      <c r="C545" s="2" t="s">
        <v>56</v>
      </c>
      <c r="D545" s="2" t="s">
        <v>184</v>
      </c>
      <c r="E545" s="2" t="s">
        <v>16</v>
      </c>
      <c r="F545" s="2">
        <v>1140</v>
      </c>
      <c r="G545" s="2" t="s">
        <v>21</v>
      </c>
      <c r="H545" s="2" t="s">
        <v>18</v>
      </c>
      <c r="I545" s="2">
        <v>5</v>
      </c>
    </row>
    <row r="546" spans="1:10">
      <c r="A546" s="2">
        <v>1638</v>
      </c>
      <c r="D546" s="2" t="s">
        <v>263</v>
      </c>
      <c r="E546" s="2" t="s">
        <v>20</v>
      </c>
      <c r="F546" s="2">
        <v>3332</v>
      </c>
      <c r="G546" s="2" t="s">
        <v>21</v>
      </c>
      <c r="H546" s="2" t="s">
        <v>18</v>
      </c>
      <c r="I546" s="2">
        <v>3</v>
      </c>
      <c r="J546" s="2">
        <v>1000</v>
      </c>
    </row>
    <row r="547" spans="1:10">
      <c r="A547" s="2">
        <v>1636</v>
      </c>
      <c r="D547" s="2" t="s">
        <v>125</v>
      </c>
      <c r="E547" s="2" t="s">
        <v>50</v>
      </c>
      <c r="F547" s="2">
        <v>1491</v>
      </c>
      <c r="G547" s="2" t="s">
        <v>21</v>
      </c>
      <c r="H547" s="2" t="s">
        <v>18</v>
      </c>
      <c r="I547" s="2">
        <v>3</v>
      </c>
    </row>
    <row r="548" spans="1:10">
      <c r="A548" s="2">
        <v>1631</v>
      </c>
      <c r="C548" s="2" t="s">
        <v>56</v>
      </c>
      <c r="D548" s="2" t="s">
        <v>291</v>
      </c>
      <c r="E548" s="2" t="s">
        <v>207</v>
      </c>
      <c r="F548" s="2">
        <v>1068</v>
      </c>
      <c r="G548" s="2" t="s">
        <v>26</v>
      </c>
      <c r="H548" s="2" t="s">
        <v>18</v>
      </c>
      <c r="J548" s="2">
        <v>50</v>
      </c>
    </row>
    <row r="549" spans="1:10" ht="30">
      <c r="A549" s="2">
        <v>1631</v>
      </c>
      <c r="B549" s="2" t="s">
        <v>55</v>
      </c>
      <c r="C549" s="2" t="s">
        <v>56</v>
      </c>
      <c r="D549" s="2" t="s">
        <v>174</v>
      </c>
      <c r="E549" s="2" t="s">
        <v>76</v>
      </c>
      <c r="F549" s="2">
        <v>1281</v>
      </c>
      <c r="G549" s="2" t="s">
        <v>17</v>
      </c>
      <c r="H549" s="2" t="s">
        <v>18</v>
      </c>
      <c r="I549" s="2">
        <v>4</v>
      </c>
      <c r="J549" s="2">
        <v>4000</v>
      </c>
    </row>
    <row r="550" spans="1:10">
      <c r="A550" s="2">
        <v>1630</v>
      </c>
      <c r="D550" s="2" t="s">
        <v>292</v>
      </c>
      <c r="E550" s="2" t="s">
        <v>268</v>
      </c>
      <c r="F550" s="2">
        <v>805</v>
      </c>
      <c r="G550" s="2" t="s">
        <v>21</v>
      </c>
      <c r="H550" s="2" t="s">
        <v>18</v>
      </c>
      <c r="I550" s="2">
        <v>4</v>
      </c>
      <c r="J550" s="2">
        <v>200</v>
      </c>
    </row>
    <row r="551" spans="1:10">
      <c r="A551" s="2">
        <v>1629</v>
      </c>
      <c r="D551" s="2" t="s">
        <v>85</v>
      </c>
      <c r="E551" s="2" t="s">
        <v>50</v>
      </c>
      <c r="F551" s="2">
        <v>1725</v>
      </c>
      <c r="G551" s="2" t="s">
        <v>63</v>
      </c>
      <c r="H551" s="2" t="s">
        <v>18</v>
      </c>
      <c r="I551" s="2">
        <v>2</v>
      </c>
      <c r="J551" s="2">
        <v>4</v>
      </c>
    </row>
    <row r="552" spans="1:10" ht="30">
      <c r="A552" s="2">
        <v>1625</v>
      </c>
      <c r="D552" s="2" t="s">
        <v>49</v>
      </c>
      <c r="E552" s="2" t="s">
        <v>50</v>
      </c>
      <c r="F552" s="2">
        <v>1512</v>
      </c>
      <c r="G552" s="2" t="s">
        <v>51</v>
      </c>
      <c r="H552" s="2" t="s">
        <v>18</v>
      </c>
      <c r="I552" s="2">
        <v>5</v>
      </c>
    </row>
    <row r="553" spans="1:10">
      <c r="A553" s="2">
        <v>1617</v>
      </c>
      <c r="D553" s="2" t="s">
        <v>79</v>
      </c>
      <c r="E553" s="2" t="s">
        <v>54</v>
      </c>
      <c r="F553" s="2">
        <v>3763</v>
      </c>
      <c r="G553" s="2" t="s">
        <v>21</v>
      </c>
      <c r="H553" s="2" t="s">
        <v>18</v>
      </c>
      <c r="I553" s="2">
        <v>3</v>
      </c>
    </row>
    <row r="554" spans="1:10" ht="30">
      <c r="A554" s="2">
        <v>1615</v>
      </c>
      <c r="D554" s="2" t="s">
        <v>103</v>
      </c>
      <c r="E554" s="2" t="s">
        <v>104</v>
      </c>
      <c r="F554" s="2">
        <v>640</v>
      </c>
      <c r="G554" s="2" t="s">
        <v>63</v>
      </c>
      <c r="H554" s="2" t="s">
        <v>18</v>
      </c>
      <c r="I554" s="2">
        <v>3</v>
      </c>
    </row>
    <row r="555" spans="1:10" ht="30">
      <c r="A555" s="2">
        <v>1609</v>
      </c>
      <c r="D555" s="2" t="s">
        <v>293</v>
      </c>
      <c r="E555" s="2" t="s">
        <v>294</v>
      </c>
      <c r="F555" s="2">
        <v>2865</v>
      </c>
      <c r="G555" s="2" t="s">
        <v>163</v>
      </c>
      <c r="H555" s="2" t="s">
        <v>18</v>
      </c>
    </row>
    <row r="556" spans="1:10">
      <c r="A556" s="2">
        <v>1608</v>
      </c>
      <c r="B556" s="2" t="s">
        <v>55</v>
      </c>
      <c r="D556" s="2" t="s">
        <v>40</v>
      </c>
      <c r="E556" s="2" t="s">
        <v>20</v>
      </c>
      <c r="F556" s="2">
        <v>1715</v>
      </c>
      <c r="G556" s="2" t="s">
        <v>21</v>
      </c>
      <c r="H556" s="2" t="s">
        <v>18</v>
      </c>
      <c r="I556" s="2">
        <v>3</v>
      </c>
    </row>
    <row r="557" spans="1:10" ht="30">
      <c r="A557" s="2">
        <v>1606</v>
      </c>
      <c r="B557" s="2" t="s">
        <v>55</v>
      </c>
      <c r="D557" s="2" t="s">
        <v>295</v>
      </c>
      <c r="E557" s="2" t="s">
        <v>16</v>
      </c>
      <c r="F557" s="2">
        <v>854</v>
      </c>
      <c r="G557" s="2" t="s">
        <v>21</v>
      </c>
      <c r="H557" s="2" t="s">
        <v>18</v>
      </c>
      <c r="I557" s="2">
        <v>2</v>
      </c>
    </row>
    <row r="558" spans="1:10" ht="30">
      <c r="A558" s="2">
        <v>1600</v>
      </c>
      <c r="C558" s="2" t="s">
        <v>56</v>
      </c>
      <c r="D558" s="2" t="s">
        <v>296</v>
      </c>
      <c r="E558" s="2" t="s">
        <v>34</v>
      </c>
      <c r="F558" s="2">
        <v>4850</v>
      </c>
      <c r="G558" s="2" t="s">
        <v>21</v>
      </c>
      <c r="H558" s="2" t="s">
        <v>18</v>
      </c>
      <c r="I558" s="2">
        <v>6</v>
      </c>
      <c r="J558" s="2">
        <v>1400</v>
      </c>
    </row>
    <row r="559" spans="1:10" ht="30">
      <c r="A559" s="2">
        <v>1598</v>
      </c>
      <c r="D559" s="2" t="s">
        <v>157</v>
      </c>
      <c r="E559" s="2" t="s">
        <v>16</v>
      </c>
      <c r="F559" s="2">
        <v>2560</v>
      </c>
      <c r="G559" s="2" t="s">
        <v>17</v>
      </c>
      <c r="H559" s="2" t="s">
        <v>18</v>
      </c>
      <c r="I559" s="2">
        <v>2</v>
      </c>
      <c r="J559" s="2">
        <v>800</v>
      </c>
    </row>
    <row r="560" spans="1:10" ht="30">
      <c r="A560" s="2">
        <v>1598</v>
      </c>
      <c r="D560" s="2" t="s">
        <v>103</v>
      </c>
      <c r="E560" s="2" t="s">
        <v>104</v>
      </c>
      <c r="F560" s="2">
        <v>640</v>
      </c>
      <c r="G560" s="2" t="s">
        <v>63</v>
      </c>
      <c r="H560" s="2" t="s">
        <v>18</v>
      </c>
      <c r="I560" s="2">
        <v>3</v>
      </c>
    </row>
    <row r="561" spans="1:10">
      <c r="A561" s="2">
        <v>1597</v>
      </c>
      <c r="D561" s="2" t="s">
        <v>125</v>
      </c>
      <c r="E561" s="2" t="s">
        <v>50</v>
      </c>
      <c r="F561" s="2">
        <v>1491</v>
      </c>
      <c r="G561" s="2" t="s">
        <v>21</v>
      </c>
      <c r="H561" s="2" t="s">
        <v>18</v>
      </c>
      <c r="I561" s="2">
        <v>4</v>
      </c>
    </row>
    <row r="562" spans="1:10">
      <c r="A562" s="2">
        <v>1597</v>
      </c>
      <c r="D562" s="2" t="s">
        <v>263</v>
      </c>
      <c r="E562" s="2" t="s">
        <v>20</v>
      </c>
      <c r="F562" s="2">
        <v>3332</v>
      </c>
      <c r="G562" s="2" t="s">
        <v>21</v>
      </c>
      <c r="H562" s="2" t="s">
        <v>18</v>
      </c>
      <c r="I562" s="2">
        <v>3</v>
      </c>
    </row>
    <row r="563" spans="1:10" ht="30">
      <c r="A563" s="2">
        <v>1596</v>
      </c>
      <c r="D563" s="2" t="s">
        <v>157</v>
      </c>
      <c r="E563" s="2" t="s">
        <v>16</v>
      </c>
      <c r="F563" s="2">
        <v>2560</v>
      </c>
      <c r="G563" s="2" t="s">
        <v>17</v>
      </c>
      <c r="H563" s="2" t="s">
        <v>18</v>
      </c>
      <c r="I563" s="2">
        <v>2</v>
      </c>
    </row>
    <row r="564" spans="1:10">
      <c r="A564" s="2">
        <v>1595</v>
      </c>
      <c r="D564" s="2" t="s">
        <v>114</v>
      </c>
      <c r="E564" s="2" t="s">
        <v>61</v>
      </c>
      <c r="F564" s="2">
        <v>5321</v>
      </c>
      <c r="G564" s="2" t="s">
        <v>21</v>
      </c>
      <c r="H564" s="2" t="s">
        <v>18</v>
      </c>
      <c r="I564" s="2">
        <v>4</v>
      </c>
      <c r="J564" s="2">
        <v>636</v>
      </c>
    </row>
    <row r="565" spans="1:10">
      <c r="A565" s="2">
        <v>1593</v>
      </c>
      <c r="D565" s="2" t="s">
        <v>263</v>
      </c>
      <c r="E565" s="2" t="s">
        <v>20</v>
      </c>
      <c r="F565" s="2">
        <v>3332</v>
      </c>
      <c r="G565" s="2" t="s">
        <v>21</v>
      </c>
      <c r="H565" s="2" t="s">
        <v>18</v>
      </c>
      <c r="I565" s="2">
        <v>5</v>
      </c>
    </row>
    <row r="566" spans="1:10">
      <c r="A566" s="2">
        <v>1587</v>
      </c>
      <c r="D566" s="2" t="s">
        <v>32</v>
      </c>
      <c r="E566" s="2" t="s">
        <v>20</v>
      </c>
      <c r="F566" s="2">
        <v>2947</v>
      </c>
      <c r="G566" s="2" t="s">
        <v>21</v>
      </c>
      <c r="H566" s="2" t="s">
        <v>18</v>
      </c>
      <c r="I566" s="2">
        <v>4</v>
      </c>
    </row>
    <row r="567" spans="1:10">
      <c r="A567" s="2">
        <v>1586</v>
      </c>
      <c r="D567" s="2" t="s">
        <v>23</v>
      </c>
      <c r="E567" s="2" t="s">
        <v>20</v>
      </c>
      <c r="F567" s="2">
        <v>1731</v>
      </c>
      <c r="G567" s="2" t="s">
        <v>21</v>
      </c>
      <c r="H567" s="2" t="s">
        <v>18</v>
      </c>
      <c r="I567" s="2">
        <v>5</v>
      </c>
      <c r="J567" s="2">
        <v>10000</v>
      </c>
    </row>
    <row r="568" spans="1:10">
      <c r="A568" s="2">
        <v>1581</v>
      </c>
      <c r="D568" s="2" t="s">
        <v>79</v>
      </c>
      <c r="E568" s="2" t="s">
        <v>54</v>
      </c>
      <c r="F568" s="2">
        <v>3763</v>
      </c>
      <c r="G568" s="2" t="s">
        <v>21</v>
      </c>
      <c r="H568" s="2" t="s">
        <v>18</v>
      </c>
      <c r="I568" s="2">
        <v>4</v>
      </c>
    </row>
    <row r="569" spans="1:10" ht="30">
      <c r="A569" s="2">
        <v>1580</v>
      </c>
      <c r="D569" s="2" t="s">
        <v>49</v>
      </c>
      <c r="E569" s="2" t="s">
        <v>50</v>
      </c>
      <c r="F569" s="2">
        <v>1512</v>
      </c>
      <c r="G569" s="2" t="s">
        <v>51</v>
      </c>
      <c r="H569" s="2" t="s">
        <v>18</v>
      </c>
      <c r="I569" s="2">
        <v>4</v>
      </c>
    </row>
    <row r="570" spans="1:10">
      <c r="A570" s="2">
        <v>1580</v>
      </c>
      <c r="D570" s="2" t="s">
        <v>267</v>
      </c>
      <c r="E570" s="2" t="s">
        <v>268</v>
      </c>
      <c r="F570" s="2">
        <v>1053</v>
      </c>
      <c r="G570" s="2" t="s">
        <v>269</v>
      </c>
      <c r="H570" s="2" t="s">
        <v>18</v>
      </c>
      <c r="I570" s="2">
        <v>3</v>
      </c>
      <c r="J570" s="2">
        <v>10</v>
      </c>
    </row>
    <row r="571" spans="1:10">
      <c r="A571" s="2">
        <v>1576</v>
      </c>
      <c r="D571" s="2" t="s">
        <v>261</v>
      </c>
      <c r="E571" s="2" t="s">
        <v>82</v>
      </c>
      <c r="F571" s="2">
        <v>3850</v>
      </c>
      <c r="G571" s="2" t="s">
        <v>21</v>
      </c>
      <c r="H571" s="2" t="s">
        <v>18</v>
      </c>
      <c r="I571" s="2">
        <v>3</v>
      </c>
    </row>
    <row r="572" spans="1:10">
      <c r="A572" s="2">
        <v>1570</v>
      </c>
      <c r="D572" s="2" t="s">
        <v>297</v>
      </c>
      <c r="E572" s="2" t="s">
        <v>97</v>
      </c>
      <c r="F572" s="2">
        <v>1344</v>
      </c>
      <c r="G572" s="2" t="s">
        <v>21</v>
      </c>
      <c r="H572" s="2" t="s">
        <v>22</v>
      </c>
      <c r="J572" s="2">
        <v>400</v>
      </c>
    </row>
    <row r="573" spans="1:10">
      <c r="A573" s="2">
        <v>1566</v>
      </c>
      <c r="D573" s="2" t="s">
        <v>43</v>
      </c>
      <c r="E573" s="2" t="s">
        <v>16</v>
      </c>
      <c r="F573" s="2">
        <v>1700</v>
      </c>
      <c r="G573" s="2" t="s">
        <v>26</v>
      </c>
      <c r="H573" s="2" t="s">
        <v>18</v>
      </c>
      <c r="I573" s="2">
        <v>3</v>
      </c>
    </row>
    <row r="574" spans="1:10" ht="30">
      <c r="A574" s="2">
        <v>1565</v>
      </c>
      <c r="C574" s="2" t="s">
        <v>56</v>
      </c>
      <c r="D574" s="2" t="s">
        <v>53</v>
      </c>
      <c r="E574" s="2" t="s">
        <v>54</v>
      </c>
      <c r="F574" s="2">
        <v>2552</v>
      </c>
      <c r="G574" s="2" t="s">
        <v>17</v>
      </c>
      <c r="H574" s="2" t="s">
        <v>18</v>
      </c>
      <c r="I574" s="2">
        <v>3</v>
      </c>
    </row>
    <row r="575" spans="1:10">
      <c r="A575" s="2">
        <v>1564</v>
      </c>
      <c r="D575" s="2" t="s">
        <v>286</v>
      </c>
      <c r="E575" s="2" t="s">
        <v>20</v>
      </c>
      <c r="F575" s="2">
        <v>1635</v>
      </c>
      <c r="G575" s="2" t="s">
        <v>21</v>
      </c>
      <c r="H575" s="2" t="s">
        <v>18</v>
      </c>
      <c r="I575" s="2">
        <v>3</v>
      </c>
    </row>
    <row r="576" spans="1:10" ht="30">
      <c r="A576" s="2">
        <v>1550</v>
      </c>
      <c r="D576" s="2" t="s">
        <v>298</v>
      </c>
      <c r="E576" s="2" t="s">
        <v>20</v>
      </c>
      <c r="F576" s="2">
        <v>1185</v>
      </c>
      <c r="G576" s="2" t="s">
        <v>17</v>
      </c>
      <c r="H576" s="2" t="s">
        <v>18</v>
      </c>
      <c r="I576" s="2">
        <v>3</v>
      </c>
    </row>
    <row r="577" spans="1:10" ht="30">
      <c r="A577" s="2">
        <v>1540</v>
      </c>
      <c r="B577" s="2" t="s">
        <v>55</v>
      </c>
      <c r="D577" s="2" t="s">
        <v>228</v>
      </c>
      <c r="E577" s="2" t="s">
        <v>25</v>
      </c>
      <c r="F577" s="2">
        <v>1252</v>
      </c>
      <c r="G577" s="2" t="s">
        <v>133</v>
      </c>
      <c r="H577" s="2" t="s">
        <v>18</v>
      </c>
      <c r="I577" s="2">
        <v>4</v>
      </c>
    </row>
    <row r="578" spans="1:10" ht="30">
      <c r="A578" s="2">
        <v>1538</v>
      </c>
      <c r="D578" s="2" t="s">
        <v>299</v>
      </c>
      <c r="E578" s="2" t="s">
        <v>76</v>
      </c>
      <c r="F578" s="2">
        <v>458</v>
      </c>
      <c r="G578" s="2" t="s">
        <v>63</v>
      </c>
      <c r="H578" s="2" t="s">
        <v>18</v>
      </c>
      <c r="I578" s="2">
        <v>3</v>
      </c>
      <c r="J578" s="2">
        <v>24</v>
      </c>
    </row>
    <row r="579" spans="1:10">
      <c r="A579" s="2">
        <v>1536</v>
      </c>
      <c r="D579" s="2" t="s">
        <v>75</v>
      </c>
      <c r="E579" s="2" t="s">
        <v>76</v>
      </c>
      <c r="F579" s="2">
        <v>3350</v>
      </c>
      <c r="G579" s="2" t="s">
        <v>21</v>
      </c>
      <c r="H579" s="2" t="s">
        <v>18</v>
      </c>
      <c r="I579" s="2">
        <v>3</v>
      </c>
      <c r="J579" s="2">
        <v>1</v>
      </c>
    </row>
    <row r="580" spans="1:10">
      <c r="A580" s="2">
        <v>1510</v>
      </c>
      <c r="D580" s="2" t="s">
        <v>125</v>
      </c>
      <c r="E580" s="2" t="s">
        <v>50</v>
      </c>
      <c r="F580" s="2">
        <v>1491</v>
      </c>
      <c r="G580" s="2" t="s">
        <v>21</v>
      </c>
      <c r="H580" s="2" t="s">
        <v>18</v>
      </c>
      <c r="I580" s="2">
        <v>4</v>
      </c>
      <c r="J580" s="2">
        <v>1</v>
      </c>
    </row>
    <row r="581" spans="1:10" ht="30">
      <c r="A581" s="2">
        <v>1500</v>
      </c>
      <c r="D581" s="2" t="s">
        <v>49</v>
      </c>
      <c r="E581" s="2" t="s">
        <v>50</v>
      </c>
      <c r="F581" s="2">
        <v>1512</v>
      </c>
      <c r="G581" s="2" t="s">
        <v>51</v>
      </c>
      <c r="H581" s="2" t="s">
        <v>18</v>
      </c>
      <c r="I581" s="2">
        <v>4</v>
      </c>
    </row>
    <row r="582" spans="1:10">
      <c r="A582" s="2">
        <v>1485</v>
      </c>
      <c r="D582" s="2" t="s">
        <v>127</v>
      </c>
      <c r="E582" s="2" t="s">
        <v>16</v>
      </c>
      <c r="F582" s="2">
        <v>1592</v>
      </c>
      <c r="G582" s="2" t="s">
        <v>63</v>
      </c>
      <c r="H582" s="2" t="s">
        <v>18</v>
      </c>
      <c r="I582" s="2">
        <v>2</v>
      </c>
      <c r="J582" s="2">
        <v>1</v>
      </c>
    </row>
    <row r="583" spans="1:10" ht="30">
      <c r="A583" s="2">
        <v>1477</v>
      </c>
      <c r="D583" s="2" t="s">
        <v>278</v>
      </c>
      <c r="E583" s="2" t="s">
        <v>50</v>
      </c>
      <c r="F583" s="2">
        <v>2000</v>
      </c>
      <c r="G583" s="2" t="s">
        <v>21</v>
      </c>
      <c r="H583" s="2" t="s">
        <v>18</v>
      </c>
      <c r="I583" s="2">
        <v>6</v>
      </c>
    </row>
    <row r="584" spans="1:10" ht="30">
      <c r="A584" s="2">
        <v>1471</v>
      </c>
      <c r="D584" s="2" t="s">
        <v>35</v>
      </c>
      <c r="E584" s="2" t="s">
        <v>16</v>
      </c>
      <c r="F584" s="2">
        <v>1117</v>
      </c>
      <c r="G584" s="2" t="s">
        <v>21</v>
      </c>
      <c r="H584" s="2" t="s">
        <v>18</v>
      </c>
      <c r="I584" s="2">
        <v>5</v>
      </c>
    </row>
    <row r="585" spans="1:10">
      <c r="A585" s="2">
        <v>1452</v>
      </c>
      <c r="D585" s="2" t="s">
        <v>159</v>
      </c>
      <c r="E585" s="2" t="s">
        <v>90</v>
      </c>
      <c r="F585" s="2">
        <v>-2</v>
      </c>
      <c r="G585" s="2" t="s">
        <v>63</v>
      </c>
      <c r="H585" s="2" t="s">
        <v>18</v>
      </c>
      <c r="I585" s="2">
        <v>6</v>
      </c>
    </row>
    <row r="586" spans="1:10">
      <c r="A586" s="2">
        <v>1410</v>
      </c>
      <c r="D586" s="2" t="s">
        <v>300</v>
      </c>
      <c r="E586" s="2" t="s">
        <v>16</v>
      </c>
      <c r="F586" s="2">
        <v>1917</v>
      </c>
      <c r="G586" s="2" t="s">
        <v>21</v>
      </c>
      <c r="H586" s="2" t="s">
        <v>18</v>
      </c>
      <c r="I586" s="2">
        <v>3</v>
      </c>
      <c r="J586" s="2">
        <v>180</v>
      </c>
    </row>
    <row r="587" spans="1:10">
      <c r="A587" s="2">
        <v>1389</v>
      </c>
      <c r="D587" s="2" t="s">
        <v>125</v>
      </c>
      <c r="E587" s="2" t="s">
        <v>50</v>
      </c>
      <c r="F587" s="2">
        <v>1491</v>
      </c>
      <c r="G587" s="2" t="s">
        <v>21</v>
      </c>
      <c r="H587" s="2" t="s">
        <v>18</v>
      </c>
      <c r="I587" s="2">
        <v>3</v>
      </c>
    </row>
    <row r="588" spans="1:10">
      <c r="A588" s="2">
        <v>1385</v>
      </c>
      <c r="D588" s="2" t="s">
        <v>23</v>
      </c>
      <c r="E588" s="2" t="s">
        <v>20</v>
      </c>
      <c r="F588" s="2">
        <v>1731</v>
      </c>
      <c r="G588" s="2" t="s">
        <v>21</v>
      </c>
      <c r="H588" s="2" t="s">
        <v>18</v>
      </c>
      <c r="I588" s="2">
        <v>3</v>
      </c>
    </row>
    <row r="589" spans="1:10">
      <c r="A589" s="2">
        <v>1376</v>
      </c>
      <c r="D589" s="2" t="s">
        <v>23</v>
      </c>
      <c r="E589" s="2" t="s">
        <v>20</v>
      </c>
      <c r="F589" s="2">
        <v>1731</v>
      </c>
      <c r="G589" s="2" t="s">
        <v>21</v>
      </c>
      <c r="H589" s="2" t="s">
        <v>18</v>
      </c>
      <c r="I589" s="2">
        <v>3</v>
      </c>
    </row>
    <row r="590" spans="1:10" ht="30">
      <c r="A590" s="2">
        <v>1362</v>
      </c>
      <c r="D590" s="2" t="s">
        <v>279</v>
      </c>
      <c r="E590" s="2" t="s">
        <v>50</v>
      </c>
      <c r="F590" s="2">
        <v>2119</v>
      </c>
      <c r="G590" s="2" t="s">
        <v>21</v>
      </c>
      <c r="H590" s="2" t="s">
        <v>18</v>
      </c>
      <c r="I590" s="2">
        <v>5</v>
      </c>
      <c r="J590" s="2">
        <v>220</v>
      </c>
    </row>
    <row r="591" spans="1:10" ht="30">
      <c r="A591" s="2">
        <v>1357</v>
      </c>
      <c r="D591" s="2" t="s">
        <v>49</v>
      </c>
      <c r="E591" s="2" t="s">
        <v>50</v>
      </c>
      <c r="F591" s="2">
        <v>1512</v>
      </c>
      <c r="G591" s="2" t="s">
        <v>51</v>
      </c>
      <c r="H591" s="2" t="s">
        <v>18</v>
      </c>
      <c r="I591" s="2">
        <v>4</v>
      </c>
    </row>
    <row r="592" spans="1:10">
      <c r="A592" s="2">
        <v>1341</v>
      </c>
      <c r="D592" s="2" t="s">
        <v>125</v>
      </c>
      <c r="E592" s="2" t="s">
        <v>50</v>
      </c>
      <c r="F592" s="2">
        <v>1491</v>
      </c>
      <c r="G592" s="2" t="s">
        <v>21</v>
      </c>
      <c r="H592" s="2" t="s">
        <v>18</v>
      </c>
      <c r="I592" s="2">
        <v>3</v>
      </c>
    </row>
    <row r="593" spans="1:9">
      <c r="A593" s="2">
        <v>1334</v>
      </c>
      <c r="D593" s="2" t="s">
        <v>23</v>
      </c>
      <c r="E593" s="2" t="s">
        <v>20</v>
      </c>
      <c r="F593" s="2">
        <v>1731</v>
      </c>
      <c r="G593" s="2" t="s">
        <v>21</v>
      </c>
      <c r="H593" s="2" t="s">
        <v>18</v>
      </c>
      <c r="I593" s="2">
        <v>3</v>
      </c>
    </row>
    <row r="594" spans="1:9">
      <c r="A594" s="2">
        <v>1331</v>
      </c>
      <c r="D594" s="2" t="s">
        <v>127</v>
      </c>
      <c r="E594" s="2" t="s">
        <v>16</v>
      </c>
      <c r="F594" s="2">
        <v>1592</v>
      </c>
      <c r="G594" s="2" t="s">
        <v>63</v>
      </c>
      <c r="H594" s="2" t="s">
        <v>18</v>
      </c>
      <c r="I594" s="2">
        <v>2</v>
      </c>
    </row>
    <row r="595" spans="1:9">
      <c r="A595" s="2">
        <v>1329</v>
      </c>
      <c r="B595" s="2" t="s">
        <v>55</v>
      </c>
      <c r="D595" s="2" t="s">
        <v>75</v>
      </c>
      <c r="E595" s="2" t="s">
        <v>76</v>
      </c>
      <c r="F595" s="2">
        <v>3350</v>
      </c>
      <c r="G595" s="2" t="s">
        <v>21</v>
      </c>
      <c r="H595" s="2" t="s">
        <v>18</v>
      </c>
      <c r="I595" s="2">
        <v>3</v>
      </c>
    </row>
    <row r="596" spans="1:9">
      <c r="A596" s="2">
        <v>1329</v>
      </c>
      <c r="D596" s="2" t="s">
        <v>75</v>
      </c>
      <c r="E596" s="2" t="s">
        <v>76</v>
      </c>
      <c r="F596" s="2">
        <v>3350</v>
      </c>
      <c r="G596" s="2" t="s">
        <v>21</v>
      </c>
      <c r="H596" s="2" t="s">
        <v>18</v>
      </c>
      <c r="I596" s="2">
        <v>1</v>
      </c>
    </row>
    <row r="597" spans="1:9" ht="30">
      <c r="A597" s="2">
        <v>1311</v>
      </c>
      <c r="D597" s="2" t="s">
        <v>49</v>
      </c>
      <c r="E597" s="2" t="s">
        <v>50</v>
      </c>
      <c r="F597" s="2">
        <v>1512</v>
      </c>
      <c r="G597" s="2" t="s">
        <v>51</v>
      </c>
      <c r="H597" s="2" t="s">
        <v>18</v>
      </c>
      <c r="I597" s="2">
        <v>4</v>
      </c>
    </row>
    <row r="598" spans="1:9">
      <c r="A598" s="2">
        <v>1311</v>
      </c>
      <c r="D598" s="2" t="s">
        <v>23</v>
      </c>
      <c r="E598" s="2" t="s">
        <v>20</v>
      </c>
      <c r="F598" s="2">
        <v>1731</v>
      </c>
      <c r="G598" s="2" t="s">
        <v>21</v>
      </c>
      <c r="H598" s="2" t="s">
        <v>18</v>
      </c>
      <c r="I598" s="2">
        <v>3</v>
      </c>
    </row>
    <row r="599" spans="1:9" ht="30">
      <c r="A599" s="2">
        <v>1302</v>
      </c>
      <c r="D599" s="2" t="s">
        <v>301</v>
      </c>
      <c r="E599" s="2" t="s">
        <v>76</v>
      </c>
      <c r="F599" s="2">
        <v>789</v>
      </c>
      <c r="G599" s="2" t="s">
        <v>17</v>
      </c>
      <c r="H599" s="2" t="s">
        <v>18</v>
      </c>
    </row>
    <row r="600" spans="1:9">
      <c r="A600" s="2">
        <v>1300</v>
      </c>
      <c r="D600" s="2" t="s">
        <v>125</v>
      </c>
      <c r="E600" s="2" t="s">
        <v>50</v>
      </c>
      <c r="F600" s="2">
        <v>1491</v>
      </c>
      <c r="G600" s="2" t="s">
        <v>21</v>
      </c>
      <c r="H600" s="2" t="s">
        <v>18</v>
      </c>
      <c r="I600" s="2">
        <v>4</v>
      </c>
    </row>
    <row r="601" spans="1:9">
      <c r="A601" s="2">
        <v>1280</v>
      </c>
      <c r="D601" s="2" t="s">
        <v>302</v>
      </c>
      <c r="E601" s="2" t="s">
        <v>46</v>
      </c>
      <c r="F601" s="2">
        <v>3914</v>
      </c>
      <c r="G601" s="2" t="s">
        <v>63</v>
      </c>
      <c r="H601" s="2" t="s">
        <v>112</v>
      </c>
      <c r="I601" s="2">
        <v>6</v>
      </c>
    </row>
    <row r="602" spans="1:9" ht="30">
      <c r="A602" s="2">
        <v>1262</v>
      </c>
      <c r="D602" s="2" t="s">
        <v>49</v>
      </c>
      <c r="E602" s="2" t="s">
        <v>50</v>
      </c>
      <c r="F602" s="2">
        <v>1512</v>
      </c>
      <c r="G602" s="2" t="s">
        <v>51</v>
      </c>
      <c r="H602" s="2" t="s">
        <v>18</v>
      </c>
      <c r="I602" s="2">
        <v>3</v>
      </c>
    </row>
    <row r="603" spans="1:9">
      <c r="A603" s="2">
        <v>1250</v>
      </c>
      <c r="D603" s="2" t="s">
        <v>303</v>
      </c>
      <c r="E603" s="2" t="s">
        <v>207</v>
      </c>
      <c r="F603" s="2">
        <v>2007</v>
      </c>
      <c r="G603" s="2" t="s">
        <v>21</v>
      </c>
      <c r="H603" s="2" t="s">
        <v>18</v>
      </c>
    </row>
    <row r="604" spans="1:9">
      <c r="A604" s="2">
        <v>1206</v>
      </c>
      <c r="D604" s="2" t="s">
        <v>125</v>
      </c>
      <c r="E604" s="2" t="s">
        <v>50</v>
      </c>
      <c r="F604" s="2">
        <v>1491</v>
      </c>
      <c r="G604" s="2" t="s">
        <v>21</v>
      </c>
      <c r="H604" s="2" t="s">
        <v>18</v>
      </c>
      <c r="I604" s="2">
        <v>2</v>
      </c>
    </row>
    <row r="605" spans="1:9" ht="30">
      <c r="A605" s="2">
        <v>1177</v>
      </c>
      <c r="D605" s="2" t="s">
        <v>49</v>
      </c>
      <c r="E605" s="2" t="s">
        <v>50</v>
      </c>
      <c r="F605" s="2">
        <v>1512</v>
      </c>
      <c r="G605" s="2" t="s">
        <v>51</v>
      </c>
      <c r="H605" s="2" t="s">
        <v>18</v>
      </c>
      <c r="I605" s="2">
        <v>3</v>
      </c>
    </row>
    <row r="606" spans="1:9">
      <c r="A606" s="2">
        <v>1169</v>
      </c>
      <c r="B606" s="2" t="s">
        <v>55</v>
      </c>
      <c r="C606" s="2" t="s">
        <v>56</v>
      </c>
      <c r="D606" s="2" t="s">
        <v>75</v>
      </c>
      <c r="E606" s="2" t="s">
        <v>76</v>
      </c>
      <c r="F606" s="2">
        <v>3350</v>
      </c>
      <c r="G606" s="2" t="s">
        <v>21</v>
      </c>
      <c r="H606" s="2" t="s">
        <v>18</v>
      </c>
    </row>
    <row r="607" spans="1:9">
      <c r="A607" s="2">
        <v>1169</v>
      </c>
      <c r="B607" s="2" t="s">
        <v>55</v>
      </c>
      <c r="D607" s="2" t="s">
        <v>75</v>
      </c>
      <c r="E607" s="2" t="s">
        <v>76</v>
      </c>
      <c r="F607" s="2">
        <v>3350</v>
      </c>
      <c r="G607" s="2" t="s">
        <v>21</v>
      </c>
      <c r="H607" s="2" t="s">
        <v>18</v>
      </c>
    </row>
    <row r="608" spans="1:9">
      <c r="A608" s="2">
        <v>1158</v>
      </c>
      <c r="D608" s="2" t="s">
        <v>125</v>
      </c>
      <c r="E608" s="2" t="s">
        <v>50</v>
      </c>
      <c r="F608" s="2">
        <v>1491</v>
      </c>
      <c r="G608" s="2" t="s">
        <v>21</v>
      </c>
      <c r="H608" s="2" t="s">
        <v>18</v>
      </c>
      <c r="I608" s="2">
        <v>4</v>
      </c>
    </row>
    <row r="609" spans="1:10">
      <c r="A609" s="2">
        <v>1151</v>
      </c>
      <c r="D609" s="2" t="s">
        <v>304</v>
      </c>
      <c r="E609" s="2" t="s">
        <v>50</v>
      </c>
      <c r="F609" s="2">
        <v>379</v>
      </c>
      <c r="G609" s="2" t="s">
        <v>305</v>
      </c>
      <c r="H609" s="2" t="s">
        <v>18</v>
      </c>
      <c r="I609" s="2">
        <v>1</v>
      </c>
    </row>
    <row r="610" spans="1:10">
      <c r="A610" s="2">
        <v>1104</v>
      </c>
      <c r="D610" s="2" t="s">
        <v>125</v>
      </c>
      <c r="E610" s="2" t="s">
        <v>50</v>
      </c>
      <c r="F610" s="2">
        <v>1491</v>
      </c>
      <c r="G610" s="2" t="s">
        <v>21</v>
      </c>
      <c r="H610" s="2" t="s">
        <v>18</v>
      </c>
      <c r="I610" s="2">
        <v>5</v>
      </c>
    </row>
    <row r="611" spans="1:10">
      <c r="A611" s="2">
        <v>1050</v>
      </c>
      <c r="B611" s="2" t="s">
        <v>55</v>
      </c>
      <c r="D611" s="2" t="s">
        <v>185</v>
      </c>
      <c r="E611" s="2" t="s">
        <v>186</v>
      </c>
      <c r="F611" s="2">
        <v>329</v>
      </c>
      <c r="G611" s="2" t="s">
        <v>26</v>
      </c>
      <c r="H611" s="2" t="s">
        <v>18</v>
      </c>
    </row>
    <row r="612" spans="1:10" ht="30">
      <c r="A612" s="2">
        <v>1000</v>
      </c>
      <c r="D612" s="2" t="s">
        <v>306</v>
      </c>
      <c r="E612" s="2" t="s">
        <v>307</v>
      </c>
      <c r="F612" s="2">
        <v>2744</v>
      </c>
      <c r="G612" s="2" t="s">
        <v>21</v>
      </c>
      <c r="H612" s="2" t="s">
        <v>18</v>
      </c>
      <c r="I612" s="2">
        <v>7</v>
      </c>
    </row>
    <row r="613" spans="1:10" ht="30">
      <c r="A613" s="2">
        <v>950</v>
      </c>
      <c r="D613" s="2" t="s">
        <v>49</v>
      </c>
      <c r="E613" s="2" t="s">
        <v>50</v>
      </c>
      <c r="F613" s="2">
        <v>1512</v>
      </c>
      <c r="G613" s="2" t="s">
        <v>51</v>
      </c>
      <c r="H613" s="2" t="s">
        <v>18</v>
      </c>
    </row>
    <row r="614" spans="1:10" ht="30">
      <c r="A614" s="2">
        <v>934</v>
      </c>
      <c r="D614" s="2" t="s">
        <v>49</v>
      </c>
      <c r="E614" s="2" t="s">
        <v>50</v>
      </c>
      <c r="F614" s="2">
        <v>1512</v>
      </c>
      <c r="G614" s="2" t="s">
        <v>51</v>
      </c>
      <c r="H614" s="2" t="s">
        <v>18</v>
      </c>
      <c r="I614" s="2">
        <v>4</v>
      </c>
    </row>
    <row r="615" spans="1:10">
      <c r="A615" s="2">
        <v>930</v>
      </c>
      <c r="D615" s="2" t="s">
        <v>308</v>
      </c>
      <c r="E615" s="2" t="s">
        <v>82</v>
      </c>
      <c r="F615" s="2">
        <v>2280</v>
      </c>
      <c r="G615" s="2" t="s">
        <v>21</v>
      </c>
      <c r="H615" s="2" t="s">
        <v>18</v>
      </c>
      <c r="I615" s="2">
        <v>6</v>
      </c>
    </row>
    <row r="616" spans="1:10" ht="30">
      <c r="A616" s="2">
        <v>920</v>
      </c>
      <c r="D616" s="2" t="s">
        <v>49</v>
      </c>
      <c r="E616" s="2" t="s">
        <v>50</v>
      </c>
      <c r="F616" s="2">
        <v>1512</v>
      </c>
      <c r="G616" s="2" t="s">
        <v>51</v>
      </c>
      <c r="H616" s="2" t="s">
        <v>18</v>
      </c>
      <c r="I616" s="2">
        <v>4</v>
      </c>
    </row>
    <row r="617" spans="1:10" ht="30">
      <c r="A617" s="2">
        <v>800</v>
      </c>
      <c r="D617" s="2" t="s">
        <v>309</v>
      </c>
      <c r="E617" s="2" t="s">
        <v>25</v>
      </c>
      <c r="F617" s="2">
        <v>5005</v>
      </c>
      <c r="G617" s="2" t="s">
        <v>21</v>
      </c>
      <c r="H617" s="2" t="s">
        <v>112</v>
      </c>
      <c r="I617" s="2">
        <v>6</v>
      </c>
    </row>
    <row r="618" spans="1:10" ht="30">
      <c r="A618" s="2">
        <v>800</v>
      </c>
      <c r="D618" s="2" t="s">
        <v>221</v>
      </c>
      <c r="E618" s="2" t="s">
        <v>87</v>
      </c>
      <c r="F618" s="2">
        <v>400</v>
      </c>
      <c r="G618" s="2" t="s">
        <v>63</v>
      </c>
      <c r="H618" s="2" t="s">
        <v>218</v>
      </c>
      <c r="I618" s="2">
        <v>6</v>
      </c>
    </row>
    <row r="619" spans="1:10" ht="30">
      <c r="A619" s="2">
        <v>787</v>
      </c>
      <c r="D619" s="2" t="s">
        <v>174</v>
      </c>
      <c r="E619" s="2" t="s">
        <v>76</v>
      </c>
      <c r="F619" s="2">
        <v>1281</v>
      </c>
      <c r="G619" s="2" t="s">
        <v>17</v>
      </c>
      <c r="H619" s="2" t="s">
        <v>18</v>
      </c>
      <c r="I619" s="2">
        <v>3</v>
      </c>
    </row>
    <row r="620" spans="1:10" ht="30">
      <c r="A620" s="2">
        <v>766</v>
      </c>
      <c r="B620" s="2" t="s">
        <v>55</v>
      </c>
      <c r="C620" s="2" t="s">
        <v>56</v>
      </c>
      <c r="D620" s="2" t="s">
        <v>35</v>
      </c>
      <c r="E620" s="2" t="s">
        <v>16</v>
      </c>
      <c r="F620" s="2">
        <v>1117</v>
      </c>
      <c r="G620" s="2" t="s">
        <v>21</v>
      </c>
      <c r="H620" s="2" t="s">
        <v>18</v>
      </c>
      <c r="I620" s="2">
        <v>3</v>
      </c>
    </row>
    <row r="621" spans="1:10" ht="30">
      <c r="A621" s="2">
        <v>764</v>
      </c>
      <c r="D621" s="2" t="s">
        <v>35</v>
      </c>
      <c r="E621" s="2" t="s">
        <v>16</v>
      </c>
      <c r="F621" s="2">
        <v>1117</v>
      </c>
      <c r="G621" s="2" t="s">
        <v>21</v>
      </c>
      <c r="H621" s="2" t="s">
        <v>18</v>
      </c>
      <c r="I621" s="2">
        <v>4</v>
      </c>
      <c r="J621" s="2">
        <v>80</v>
      </c>
    </row>
    <row r="622" spans="1:10" ht="30">
      <c r="A622" s="2">
        <v>710</v>
      </c>
      <c r="D622" s="2" t="s">
        <v>196</v>
      </c>
      <c r="E622" s="2" t="s">
        <v>87</v>
      </c>
      <c r="F622" s="2">
        <v>742</v>
      </c>
      <c r="G622" s="2" t="s">
        <v>63</v>
      </c>
      <c r="H622" s="2" t="s">
        <v>18</v>
      </c>
      <c r="I622" s="2">
        <v>6</v>
      </c>
    </row>
    <row r="623" spans="1:10" ht="30">
      <c r="A623" s="2">
        <v>640</v>
      </c>
      <c r="D623" s="2" t="s">
        <v>310</v>
      </c>
      <c r="E623" s="2" t="s">
        <v>311</v>
      </c>
      <c r="F623" s="2">
        <v>1900</v>
      </c>
      <c r="G623" s="2" t="s">
        <v>312</v>
      </c>
      <c r="H623" s="2" t="s">
        <v>218</v>
      </c>
      <c r="I623" s="2">
        <v>2</v>
      </c>
    </row>
    <row r="624" spans="1:10" ht="30">
      <c r="A624" s="2">
        <v>590</v>
      </c>
      <c r="D624" s="2" t="s">
        <v>193</v>
      </c>
      <c r="E624" s="2" t="s">
        <v>190</v>
      </c>
      <c r="F624" s="2">
        <v>1893</v>
      </c>
      <c r="G624" s="2" t="s">
        <v>21</v>
      </c>
      <c r="H624" s="2" t="s">
        <v>18</v>
      </c>
    </row>
    <row r="625" spans="1:10" ht="30">
      <c r="A625" s="2">
        <v>540</v>
      </c>
      <c r="D625" s="2" t="s">
        <v>86</v>
      </c>
      <c r="E625" s="2" t="s">
        <v>87</v>
      </c>
      <c r="F625" s="2">
        <v>688</v>
      </c>
      <c r="G625" s="2" t="s">
        <v>88</v>
      </c>
      <c r="H625" s="2" t="s">
        <v>18</v>
      </c>
      <c r="I625" s="2">
        <v>6</v>
      </c>
    </row>
    <row r="626" spans="1:10" ht="30">
      <c r="A626" s="2">
        <v>500</v>
      </c>
      <c r="D626" s="2" t="s">
        <v>313</v>
      </c>
      <c r="E626" s="2" t="s">
        <v>66</v>
      </c>
      <c r="F626" s="2">
        <v>3100</v>
      </c>
      <c r="G626" s="2" t="s">
        <v>312</v>
      </c>
      <c r="H626" s="2" t="s">
        <v>18</v>
      </c>
    </row>
    <row r="627" spans="1:10">
      <c r="A627" s="2">
        <v>450</v>
      </c>
      <c r="D627" s="2" t="s">
        <v>314</v>
      </c>
      <c r="E627" s="2" t="s">
        <v>190</v>
      </c>
      <c r="F627" s="2">
        <v>450</v>
      </c>
      <c r="G627" s="2" t="s">
        <v>63</v>
      </c>
      <c r="H627" s="2" t="s">
        <v>18</v>
      </c>
      <c r="I627" s="2">
        <v>6</v>
      </c>
      <c r="J627" s="2">
        <v>30000</v>
      </c>
    </row>
    <row r="628" spans="1:10">
      <c r="A628" s="2">
        <v>416</v>
      </c>
      <c r="B628" s="2" t="s">
        <v>55</v>
      </c>
      <c r="D628" s="2" t="s">
        <v>93</v>
      </c>
      <c r="E628" s="2" t="s">
        <v>20</v>
      </c>
      <c r="F628" s="2">
        <v>813</v>
      </c>
      <c r="G628" s="2" t="s">
        <v>63</v>
      </c>
      <c r="H628" s="2" t="s">
        <v>18</v>
      </c>
    </row>
    <row r="629" spans="1:10" ht="30">
      <c r="A629" s="2">
        <v>350</v>
      </c>
      <c r="B629" s="2" t="s">
        <v>55</v>
      </c>
      <c r="D629" s="2" t="s">
        <v>228</v>
      </c>
      <c r="E629" s="2" t="s">
        <v>25</v>
      </c>
      <c r="F629" s="2">
        <v>1252</v>
      </c>
      <c r="G629" s="2" t="s">
        <v>133</v>
      </c>
      <c r="H629" s="2" t="s">
        <v>18</v>
      </c>
    </row>
    <row r="630" spans="1:10">
      <c r="A630" s="2">
        <v>240</v>
      </c>
      <c r="D630" s="2" t="s">
        <v>315</v>
      </c>
      <c r="E630" s="2" t="s">
        <v>37</v>
      </c>
      <c r="F630" s="2">
        <v>1079</v>
      </c>
      <c r="G630" s="2" t="s">
        <v>21</v>
      </c>
      <c r="H630" s="2" t="s">
        <v>18</v>
      </c>
      <c r="I630" s="2">
        <v>6</v>
      </c>
    </row>
    <row r="631" spans="1:10" ht="30">
      <c r="A631" s="2">
        <v>230</v>
      </c>
      <c r="D631" s="2" t="s">
        <v>316</v>
      </c>
      <c r="E631" s="2" t="s">
        <v>68</v>
      </c>
      <c r="F631" s="2">
        <v>760</v>
      </c>
      <c r="G631" s="2" t="s">
        <v>63</v>
      </c>
      <c r="H631" s="2" t="s">
        <v>112</v>
      </c>
      <c r="I631" s="2">
        <v>6</v>
      </c>
    </row>
    <row r="632" spans="1:10" ht="30">
      <c r="A632" s="2">
        <v>200</v>
      </c>
      <c r="D632" s="2" t="s">
        <v>313</v>
      </c>
      <c r="E632" s="2" t="s">
        <v>66</v>
      </c>
      <c r="F632" s="2">
        <v>3100</v>
      </c>
      <c r="G632" s="2" t="s">
        <v>312</v>
      </c>
      <c r="H632" s="2" t="s">
        <v>18</v>
      </c>
    </row>
    <row r="633" spans="1:10" ht="30">
      <c r="A633" s="2">
        <v>79</v>
      </c>
      <c r="D633" s="2" t="s">
        <v>174</v>
      </c>
      <c r="E633" s="2" t="s">
        <v>76</v>
      </c>
      <c r="F633" s="2">
        <v>1281</v>
      </c>
      <c r="G633" s="2" t="s">
        <v>17</v>
      </c>
      <c r="H633" s="2" t="s">
        <v>18</v>
      </c>
      <c r="I633" s="2">
        <v>5</v>
      </c>
      <c r="J633" s="2">
        <v>3500</v>
      </c>
    </row>
    <row r="634" spans="1:10" ht="30">
      <c r="A634" s="2">
        <v>60</v>
      </c>
      <c r="D634" s="2" t="s">
        <v>309</v>
      </c>
      <c r="E634" s="2" t="s">
        <v>25</v>
      </c>
      <c r="F634" s="2">
        <v>5005</v>
      </c>
      <c r="G634" s="2" t="s">
        <v>21</v>
      </c>
      <c r="H634" s="2" t="s">
        <v>112</v>
      </c>
      <c r="I634" s="2">
        <v>6</v>
      </c>
    </row>
    <row r="635" spans="1:10" ht="30">
      <c r="A635" s="2">
        <v>50</v>
      </c>
      <c r="D635" s="2" t="s">
        <v>197</v>
      </c>
      <c r="E635" s="2" t="s">
        <v>90</v>
      </c>
      <c r="F635" s="2">
        <v>1334</v>
      </c>
      <c r="G635" s="2" t="s">
        <v>88</v>
      </c>
      <c r="H635" s="2" t="s">
        <v>18</v>
      </c>
      <c r="I635" s="2">
        <v>6</v>
      </c>
    </row>
    <row r="636" spans="1:10">
      <c r="A636" s="2">
        <v>46</v>
      </c>
      <c r="B636" s="2" t="s">
        <v>55</v>
      </c>
      <c r="D636" s="2" t="s">
        <v>185</v>
      </c>
      <c r="E636" s="2" t="s">
        <v>186</v>
      </c>
      <c r="F636" s="2">
        <v>329</v>
      </c>
      <c r="G636" s="2" t="s">
        <v>26</v>
      </c>
      <c r="H636" s="2" t="s">
        <v>18</v>
      </c>
      <c r="I636" s="2">
        <v>3</v>
      </c>
    </row>
    <row r="637" spans="1:10" ht="30">
      <c r="A637" s="2">
        <v>-50</v>
      </c>
      <c r="D637" s="2" t="s">
        <v>317</v>
      </c>
      <c r="E637" s="2" t="s">
        <v>97</v>
      </c>
      <c r="F637" s="2">
        <v>518</v>
      </c>
      <c r="G637" s="2" t="s">
        <v>88</v>
      </c>
      <c r="H637" s="2" t="s">
        <v>112</v>
      </c>
      <c r="I637" s="2">
        <v>6</v>
      </c>
    </row>
    <row r="638" spans="1:10" ht="30">
      <c r="A638" s="2">
        <v>-100</v>
      </c>
      <c r="D638" s="2" t="s">
        <v>231</v>
      </c>
      <c r="E638" s="2" t="s">
        <v>25</v>
      </c>
      <c r="F638" s="2">
        <v>1073</v>
      </c>
      <c r="G638" s="2" t="s">
        <v>26</v>
      </c>
      <c r="H638" s="2" t="s">
        <v>18</v>
      </c>
      <c r="I638" s="2">
        <v>6</v>
      </c>
    </row>
    <row r="639" spans="1:10">
      <c r="A639" s="2">
        <v>-141</v>
      </c>
      <c r="D639" s="2" t="s">
        <v>75</v>
      </c>
      <c r="E639" s="2" t="s">
        <v>76</v>
      </c>
      <c r="F639" s="2">
        <v>3350</v>
      </c>
      <c r="G639" s="2" t="s">
        <v>21</v>
      </c>
      <c r="H639" s="2" t="s">
        <v>18</v>
      </c>
      <c r="J639" s="2">
        <v>40</v>
      </c>
    </row>
    <row r="640" spans="1:10" ht="30">
      <c r="A640" s="2">
        <v>-150</v>
      </c>
      <c r="D640" s="2" t="s">
        <v>167</v>
      </c>
      <c r="E640" s="2" t="s">
        <v>87</v>
      </c>
      <c r="F640" s="2">
        <v>270</v>
      </c>
      <c r="G640" s="2" t="s">
        <v>17</v>
      </c>
      <c r="H640" s="2" t="s">
        <v>18</v>
      </c>
    </row>
    <row r="641" spans="1:9">
      <c r="A641" s="2">
        <v>-197</v>
      </c>
      <c r="B641" s="2" t="s">
        <v>55</v>
      </c>
      <c r="D641" s="2" t="s">
        <v>185</v>
      </c>
      <c r="E641" s="2" t="s">
        <v>186</v>
      </c>
      <c r="F641" s="2">
        <v>329</v>
      </c>
      <c r="G641" s="2" t="s">
        <v>26</v>
      </c>
      <c r="H641" s="2" t="s">
        <v>18</v>
      </c>
      <c r="I641" s="2">
        <v>3</v>
      </c>
    </row>
    <row r="642" spans="1:9" ht="30">
      <c r="A642" s="2">
        <v>-250</v>
      </c>
      <c r="D642" s="2" t="s">
        <v>67</v>
      </c>
      <c r="E642" s="2" t="s">
        <v>68</v>
      </c>
      <c r="F642" s="2">
        <v>516</v>
      </c>
      <c r="G642" s="2" t="s">
        <v>21</v>
      </c>
      <c r="H642" s="2" t="s">
        <v>18</v>
      </c>
      <c r="I642" s="2">
        <v>6</v>
      </c>
    </row>
    <row r="643" spans="1:9">
      <c r="A643" s="2">
        <v>-1050</v>
      </c>
      <c r="D643" s="2" t="s">
        <v>95</v>
      </c>
      <c r="E643" s="2" t="s">
        <v>30</v>
      </c>
      <c r="F643" s="2">
        <v>1486</v>
      </c>
      <c r="G643" s="2" t="s">
        <v>21</v>
      </c>
      <c r="H643" s="2" t="s">
        <v>18</v>
      </c>
      <c r="I643" s="2">
        <v>6</v>
      </c>
    </row>
    <row r="644" spans="1:9" ht="30">
      <c r="A644" s="2">
        <v>-1370</v>
      </c>
      <c r="D644" s="2" t="s">
        <v>196</v>
      </c>
      <c r="E644" s="2" t="s">
        <v>87</v>
      </c>
      <c r="F644" s="2">
        <v>742</v>
      </c>
      <c r="G644" s="2" t="s">
        <v>63</v>
      </c>
      <c r="H644" s="2" t="s">
        <v>18</v>
      </c>
      <c r="I644" s="2">
        <v>6</v>
      </c>
    </row>
    <row r="645" spans="1:9" ht="30">
      <c r="A645" s="2">
        <v>-1460</v>
      </c>
      <c r="D645" s="2" t="s">
        <v>316</v>
      </c>
      <c r="E645" s="2" t="s">
        <v>68</v>
      </c>
      <c r="F645" s="2">
        <v>760</v>
      </c>
      <c r="G645" s="2" t="s">
        <v>63</v>
      </c>
      <c r="H645" s="2" t="s">
        <v>112</v>
      </c>
      <c r="I645" s="2">
        <v>6</v>
      </c>
    </row>
    <row r="646" spans="1:9" ht="30">
      <c r="A646" s="2">
        <v>-1550</v>
      </c>
      <c r="B646" s="2" t="s">
        <v>55</v>
      </c>
      <c r="D646" s="2" t="s">
        <v>59</v>
      </c>
      <c r="E646" s="2" t="s">
        <v>25</v>
      </c>
      <c r="F646" s="2">
        <v>3108</v>
      </c>
      <c r="G646" s="2" t="s">
        <v>21</v>
      </c>
      <c r="H646" s="2" t="s">
        <v>18</v>
      </c>
    </row>
    <row r="647" spans="1:9">
      <c r="A647" s="2">
        <v>-1610</v>
      </c>
      <c r="B647" s="2" t="s">
        <v>55</v>
      </c>
      <c r="C647" s="2" t="s">
        <v>56</v>
      </c>
      <c r="D647" s="2" t="s">
        <v>185</v>
      </c>
      <c r="E647" s="2" t="s">
        <v>186</v>
      </c>
      <c r="F647" s="2">
        <v>329</v>
      </c>
      <c r="G647" s="2" t="s">
        <v>26</v>
      </c>
      <c r="H647" s="2" t="s">
        <v>18</v>
      </c>
      <c r="I647" s="2">
        <v>6</v>
      </c>
    </row>
    <row r="648" spans="1:9" ht="30">
      <c r="A648" s="2">
        <v>-1645</v>
      </c>
      <c r="D648" s="2" t="s">
        <v>318</v>
      </c>
      <c r="E648" s="2" t="s">
        <v>25</v>
      </c>
      <c r="F648" s="2">
        <v>1341</v>
      </c>
      <c r="G648" s="2" t="s">
        <v>63</v>
      </c>
      <c r="H648" s="2" t="s">
        <v>18</v>
      </c>
      <c r="I648" s="2">
        <v>6</v>
      </c>
    </row>
    <row r="649" spans="1:9" ht="30">
      <c r="A649" s="2">
        <v>-1750</v>
      </c>
      <c r="D649" s="2" t="s">
        <v>319</v>
      </c>
      <c r="E649" s="2" t="s">
        <v>25</v>
      </c>
      <c r="F649" s="2">
        <v>2507</v>
      </c>
      <c r="G649" s="2" t="s">
        <v>21</v>
      </c>
      <c r="H649" s="2" t="s">
        <v>18</v>
      </c>
      <c r="I649" s="2">
        <v>6</v>
      </c>
    </row>
    <row r="650" spans="1:9" ht="30">
      <c r="A650" s="2">
        <v>-1860</v>
      </c>
      <c r="D650" s="2" t="s">
        <v>124</v>
      </c>
      <c r="E650" s="2" t="s">
        <v>25</v>
      </c>
      <c r="F650" s="2">
        <v>2549</v>
      </c>
      <c r="G650" s="2" t="s">
        <v>21</v>
      </c>
      <c r="H650" s="2" t="s">
        <v>18</v>
      </c>
      <c r="I650" s="2">
        <v>6</v>
      </c>
    </row>
    <row r="651" spans="1:9" ht="30">
      <c r="A651" s="2">
        <v>-1890</v>
      </c>
      <c r="D651" s="2" t="s">
        <v>100</v>
      </c>
      <c r="E651" s="2" t="s">
        <v>48</v>
      </c>
      <c r="F651" s="2">
        <v>1905</v>
      </c>
      <c r="G651" s="2" t="s">
        <v>21</v>
      </c>
      <c r="H651" s="2" t="s">
        <v>18</v>
      </c>
      <c r="I651" s="2">
        <v>6</v>
      </c>
    </row>
    <row r="652" spans="1:9" ht="30">
      <c r="A652" s="2">
        <v>-1900</v>
      </c>
      <c r="D652" s="2" t="s">
        <v>320</v>
      </c>
      <c r="E652" s="2" t="s">
        <v>25</v>
      </c>
      <c r="F652" s="2">
        <v>1032</v>
      </c>
      <c r="G652" s="2" t="s">
        <v>21</v>
      </c>
      <c r="H652" s="2" t="s">
        <v>112</v>
      </c>
      <c r="I652" s="2">
        <v>6</v>
      </c>
    </row>
    <row r="653" spans="1:9" ht="30">
      <c r="A653" s="2">
        <v>-2040</v>
      </c>
      <c r="D653" s="2" t="s">
        <v>289</v>
      </c>
      <c r="E653" s="2" t="s">
        <v>87</v>
      </c>
      <c r="F653" s="2">
        <v>1280</v>
      </c>
      <c r="G653" s="2" t="s">
        <v>17</v>
      </c>
      <c r="H653" s="2" t="s">
        <v>18</v>
      </c>
      <c r="I653" s="2">
        <v>6</v>
      </c>
    </row>
    <row r="654" spans="1:9">
      <c r="A654" s="2">
        <v>-3550</v>
      </c>
      <c r="D654" s="2" t="s">
        <v>95</v>
      </c>
      <c r="E654" s="2" t="s">
        <v>30</v>
      </c>
      <c r="F654" s="2">
        <v>1486</v>
      </c>
      <c r="G654" s="2" t="s">
        <v>21</v>
      </c>
      <c r="H654" s="2" t="s">
        <v>18</v>
      </c>
      <c r="I654" s="2">
        <v>6</v>
      </c>
    </row>
    <row r="655" spans="1:9">
      <c r="A655" s="2">
        <v>-3580</v>
      </c>
      <c r="D655" s="2" t="s">
        <v>152</v>
      </c>
      <c r="E655" s="2" t="s">
        <v>30</v>
      </c>
      <c r="F655" s="2">
        <v>400</v>
      </c>
      <c r="G655" s="2" t="s">
        <v>21</v>
      </c>
      <c r="H655" s="2" t="s">
        <v>18</v>
      </c>
      <c r="I655" s="2">
        <v>6</v>
      </c>
    </row>
    <row r="656" spans="1:9" ht="30">
      <c r="A656" s="2">
        <v>-4000</v>
      </c>
      <c r="D656" s="2" t="s">
        <v>196</v>
      </c>
      <c r="E656" s="2" t="s">
        <v>87</v>
      </c>
      <c r="F656" s="2">
        <v>742</v>
      </c>
      <c r="G656" s="2" t="s">
        <v>63</v>
      </c>
      <c r="H656" s="2" t="s">
        <v>18</v>
      </c>
      <c r="I656" s="2">
        <v>6</v>
      </c>
    </row>
    <row r="657" spans="1:9">
      <c r="A657" s="2">
        <v>-4050</v>
      </c>
      <c r="D657" s="2" t="s">
        <v>321</v>
      </c>
      <c r="E657" s="2" t="s">
        <v>97</v>
      </c>
      <c r="F657" s="2">
        <v>635</v>
      </c>
      <c r="G657" s="2" t="s">
        <v>63</v>
      </c>
      <c r="H657" s="2" t="s">
        <v>18</v>
      </c>
      <c r="I657" s="2">
        <v>6</v>
      </c>
    </row>
    <row r="658" spans="1:9">
      <c r="A658" s="2">
        <v>-4350</v>
      </c>
      <c r="D658" s="2" t="s">
        <v>322</v>
      </c>
      <c r="E658" s="2" t="s">
        <v>16</v>
      </c>
      <c r="F658" s="2">
        <v>717</v>
      </c>
      <c r="G658" s="2" t="s">
        <v>63</v>
      </c>
      <c r="H658" s="2" t="s">
        <v>18</v>
      </c>
      <c r="I658" s="2">
        <v>7</v>
      </c>
    </row>
    <row r="659" spans="1:9" ht="30">
      <c r="A659" s="2">
        <v>-4360</v>
      </c>
      <c r="D659" s="2" t="s">
        <v>323</v>
      </c>
      <c r="E659" s="2" t="s">
        <v>68</v>
      </c>
      <c r="F659" s="2">
        <v>238</v>
      </c>
      <c r="G659" s="2" t="s">
        <v>63</v>
      </c>
      <c r="H659" s="2" t="s">
        <v>22</v>
      </c>
      <c r="I659" s="2">
        <v>6</v>
      </c>
    </row>
  </sheetData>
  <pageMargins left="0.7" right="0.7" top="0.75" bottom="0.75" header="0.3" footer="0.3"/>
  <pageSetup orientation="landscape" r:id="rId1"/>
  <tableParts count="2">
    <tablePart r:id="rId2"/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12"/>
  <sheetViews>
    <sheetView zoomScale="115" zoomScaleNormal="115" workbookViewId="0" xr3:uid="{51F8DEE0-4D01-5F28-A812-FC0BD7CAC4A5}">
      <selection activeCell="F8" sqref="F8"/>
    </sheetView>
  </sheetViews>
  <sheetFormatPr defaultRowHeight="15"/>
  <cols>
    <col min="1" max="3" width="22.140625" style="9" customWidth="1"/>
    <col min="4" max="16384" width="9.140625" style="9"/>
  </cols>
  <sheetData>
    <row r="1" spans="1:4">
      <c r="A1" s="8" t="s">
        <v>5</v>
      </c>
      <c r="B1" s="8" t="s">
        <v>6</v>
      </c>
      <c r="C1" s="8" t="s">
        <v>7</v>
      </c>
      <c r="D1" s="8"/>
    </row>
    <row r="2" spans="1:4">
      <c r="A2" s="8" t="s">
        <v>318</v>
      </c>
      <c r="B2" s="8" t="str">
        <f>VLOOKUP(Table2[[#This Row],[Name]],Questions!D:M,2,FALSE)</f>
        <v>United States</v>
      </c>
      <c r="C2" s="8">
        <f>VLOOKUP(Table2[[#This Row],[Name]],Questions!D:M,3,FALSE)</f>
        <v>1341</v>
      </c>
      <c r="D2" s="8"/>
    </row>
    <row r="3" spans="1:4">
      <c r="A3" s="8" t="s">
        <v>298</v>
      </c>
      <c r="B3" s="8" t="str">
        <f>VLOOKUP(Table2[[#This Row],[Name]],Questions!D:M,2,FALSE)</f>
        <v>Indonesia</v>
      </c>
      <c r="C3" s="8">
        <f>VLOOKUP(Table2[[#This Row],[Name]],Questions!D:M,3,FALSE)</f>
        <v>1185</v>
      </c>
      <c r="D3" s="8"/>
    </row>
    <row r="4" spans="1:4">
      <c r="A4" s="8" t="s">
        <v>180</v>
      </c>
      <c r="B4" s="8" t="str">
        <f>VLOOKUP(Table2[[#This Row],[Name]],Questions!D:M,2,FALSE)</f>
        <v>Chile</v>
      </c>
      <c r="C4" s="8">
        <f>VLOOKUP(Table2[[#This Row],[Name]],Questions!D:M,3,FALSE)</f>
        <v>3125</v>
      </c>
      <c r="D4" s="8"/>
    </row>
    <row r="5" spans="1:4">
      <c r="A5" s="7" t="s">
        <v>199</v>
      </c>
      <c r="B5" s="8" t="str">
        <f>VLOOKUP(Table2[[#This Row],[Name]],Questions!D:M,2,FALSE)</f>
        <v xml:space="preserve">Trinidad </v>
      </c>
      <c r="C5" s="8">
        <f>VLOOKUP(Table2[[#This Row],[Name]],Questions!D:M,3,FALSE)</f>
        <v>140</v>
      </c>
      <c r="D5" s="8"/>
    </row>
    <row r="6" spans="1:4">
      <c r="A6" s="8" t="s">
        <v>346</v>
      </c>
      <c r="B6" s="8" t="e">
        <f>VLOOKUP(Table2[[#This Row],[Name]],Questions!D:M,2,FALSE)</f>
        <v>#N/A</v>
      </c>
      <c r="C6" s="8" t="e">
        <f>VLOOKUP(Table2[[#This Row],[Name]],Questions!D:M,3,FALSE)</f>
        <v>#N/A</v>
      </c>
      <c r="D6" s="8"/>
    </row>
    <row r="7" spans="1:4">
      <c r="A7" s="8" t="s">
        <v>225</v>
      </c>
      <c r="B7" s="8" t="str">
        <f>VLOOKUP(Table2[[#This Row],[Name]],Questions!D:M,2,FALSE)</f>
        <v>Papua New Guinea</v>
      </c>
      <c r="C7" s="8">
        <f>VLOOKUP(Table2[[#This Row],[Name]],Questions!D:M,3,FALSE)</f>
        <v>1925</v>
      </c>
      <c r="D7" s="8"/>
    </row>
    <row r="8" spans="1:4">
      <c r="A8" s="8"/>
      <c r="B8" s="8"/>
      <c r="C8" s="8"/>
      <c r="D8" s="8"/>
    </row>
    <row r="9" spans="1:4">
      <c r="A9" s="8"/>
      <c r="B9" s="8"/>
      <c r="C9" s="8"/>
      <c r="D9" s="8"/>
    </row>
    <row r="10" spans="1:4">
      <c r="A10" s="8"/>
      <c r="B10" s="8"/>
      <c r="C10" s="8"/>
      <c r="D10" s="8"/>
    </row>
    <row r="11" spans="1:4">
      <c r="A11" s="8"/>
      <c r="B11" s="8"/>
      <c r="C11" s="8"/>
      <c r="D11" s="8"/>
    </row>
    <row r="12" spans="1:4">
      <c r="A12" s="8"/>
      <c r="B12" s="8"/>
      <c r="C12" s="8"/>
      <c r="D12" s="8"/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6"/>
  <sheetViews>
    <sheetView workbookViewId="0" xr3:uid="{F9CF3CF3-643B-5BE6-8B46-32C596A47465}">
      <selection activeCell="D25" sqref="D25"/>
    </sheetView>
  </sheetViews>
  <sheetFormatPr defaultRowHeight="15"/>
  <cols>
    <col min="1" max="1" width="14.5703125" bestFit="1" customWidth="1"/>
    <col min="2" max="2" width="9.42578125" bestFit="1" customWidth="1"/>
    <col min="3" max="3" width="31.140625" bestFit="1" customWidth="1"/>
    <col min="4" max="4" width="18.28515625" bestFit="1" customWidth="1"/>
    <col min="5" max="5" width="9.28515625" bestFit="1" customWidth="1"/>
  </cols>
  <sheetData>
    <row r="1" spans="1:5">
      <c r="A1" s="6" t="s">
        <v>5</v>
      </c>
      <c r="B1" s="6" t="s">
        <v>11</v>
      </c>
      <c r="C1" s="6" t="s">
        <v>10</v>
      </c>
      <c r="D1" s="6" t="s">
        <v>8</v>
      </c>
      <c r="E1" s="6" t="s">
        <v>9</v>
      </c>
    </row>
    <row r="2" spans="1:5">
      <c r="A2" s="6" t="s">
        <v>145</v>
      </c>
      <c r="B2" s="6">
        <f>VLOOKUP(Table4[[#This Row],[Name]],Questions!D:M,7,FALSE)</f>
        <v>0</v>
      </c>
      <c r="C2" s="6">
        <f>VLOOKUP(Table4[[#This Row],[Name]],Questions!D:M,6,FALSE)</f>
        <v>2</v>
      </c>
      <c r="D2" s="6" t="str">
        <f>VLOOKUP(Table4[[#This Row],[Name]],Questions!D:M,4,FALSE)</f>
        <v>Compound volcano</v>
      </c>
      <c r="E2" s="6" t="str">
        <f>VLOOKUP(Table4[[#This Row],[Name]],Questions!D:M,5,FALSE)</f>
        <v>Historical</v>
      </c>
    </row>
    <row r="3" spans="1:5">
      <c r="A3" s="6" t="s">
        <v>288</v>
      </c>
      <c r="B3" s="6">
        <f>VLOOKUP(Table4[[#This Row],[Name]],Questions!D:M,7,FALSE)</f>
        <v>1</v>
      </c>
      <c r="C3" s="6">
        <f>VLOOKUP(Table4[[#This Row],[Name]],Questions!D:M,6,FALSE)</f>
        <v>0</v>
      </c>
      <c r="D3" s="6" t="str">
        <f>VLOOKUP(Table4[[#This Row],[Name]],Questions!D:M,4,FALSE)</f>
        <v>Complex volcano</v>
      </c>
      <c r="E3" s="6" t="str">
        <f>VLOOKUP(Table4[[#This Row],[Name]],Questions!D:M,5,FALSE)</f>
        <v>Historical</v>
      </c>
    </row>
    <row r="4" spans="1:5">
      <c r="A4" s="6" t="s">
        <v>220</v>
      </c>
      <c r="B4" s="6">
        <f>VLOOKUP(Table4[[#This Row],[Name]],Questions!D:M,7,FALSE)</f>
        <v>2</v>
      </c>
      <c r="C4" s="6">
        <f>VLOOKUP(Table4[[#This Row],[Name]],Questions!D:M,6,FALSE)</f>
        <v>2</v>
      </c>
      <c r="D4" s="6" t="str">
        <f>VLOOKUP(Table4[[#This Row],[Name]],Questions!D:M,4,FALSE)</f>
        <v>Stratovolcano</v>
      </c>
      <c r="E4" s="6" t="str">
        <f>VLOOKUP(Table4[[#This Row],[Name]],Questions!D:M,5,FALSE)</f>
        <v>Historical</v>
      </c>
    </row>
    <row r="5" spans="1:5">
      <c r="A5" s="7" t="s">
        <v>131</v>
      </c>
      <c r="B5" s="6">
        <f>VLOOKUP(Table4[[#This Row],[Name]],Questions!D:M,7,FALSE)</f>
        <v>2</v>
      </c>
      <c r="C5" s="6">
        <f>VLOOKUP(Table4[[#This Row],[Name]],Questions!D:M,6,FALSE)</f>
        <v>3</v>
      </c>
      <c r="D5" s="6" t="str">
        <f>VLOOKUP(Table4[[#This Row],[Name]],Questions!D:M,4,FALSE)</f>
        <v>Stratovolcano</v>
      </c>
      <c r="E5" s="6" t="str">
        <f>VLOOKUP(Table4[[#This Row],[Name]],Questions!D:M,5,FALSE)</f>
        <v>Historical</v>
      </c>
    </row>
    <row r="6" spans="1:5">
      <c r="A6" s="6" t="s">
        <v>239</v>
      </c>
      <c r="B6" s="6">
        <f>VLOOKUP(Table4[[#This Row],[Name]],Questions!D:M,7,FALSE)</f>
        <v>3</v>
      </c>
      <c r="C6" s="6">
        <f>VLOOKUP(Table4[[#This Row],[Name]],Questions!D:M,6,FALSE)</f>
        <v>2</v>
      </c>
      <c r="D6" s="6" t="str">
        <f>VLOOKUP(Table4[[#This Row],[Name]],Questions!D:M,4,FALSE)</f>
        <v>Complex volcano</v>
      </c>
      <c r="E6" s="6" t="str">
        <f>VLOOKUP(Table4[[#This Row],[Name]],Questions!D:M,5,FALSE)</f>
        <v>Historical</v>
      </c>
    </row>
  </sheetData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5"/>
  <sheetViews>
    <sheetView workbookViewId="0" xr3:uid="{78B4E459-6924-5F8B-B7BA-2DD04133E49E}">
      <selection activeCell="C10" sqref="C10"/>
    </sheetView>
  </sheetViews>
  <sheetFormatPr defaultRowHeight="15"/>
  <cols>
    <col min="1" max="1" width="10.42578125" style="2" customWidth="1"/>
    <col min="2" max="2" width="46.7109375" style="2" customWidth="1"/>
    <col min="3" max="3" width="61.140625" style="2" customWidth="1"/>
    <col min="4" max="16384" width="9.140625" style="2"/>
  </cols>
  <sheetData>
    <row r="1" spans="1:3">
      <c r="A1" s="2" t="s">
        <v>325</v>
      </c>
      <c r="B1" s="2" t="s">
        <v>347</v>
      </c>
      <c r="C1" s="2" t="s">
        <v>348</v>
      </c>
    </row>
    <row r="2" spans="1:3" ht="60">
      <c r="A2" s="2">
        <v>1</v>
      </c>
      <c r="B2" s="2" t="s">
        <v>349</v>
      </c>
      <c r="C2" s="2" t="s">
        <v>350</v>
      </c>
    </row>
    <row r="3" spans="1:3" ht="45">
      <c r="A3" s="2">
        <v>2</v>
      </c>
      <c r="B3" s="2" t="s">
        <v>351</v>
      </c>
      <c r="C3" s="2" t="s">
        <v>352</v>
      </c>
    </row>
    <row r="4" spans="1:3" ht="30">
      <c r="A4" s="13" t="s">
        <v>353</v>
      </c>
      <c r="B4" s="2" t="s">
        <v>354</v>
      </c>
      <c r="C4" s="2" t="s">
        <v>355</v>
      </c>
    </row>
    <row r="5" spans="1:3" ht="75">
      <c r="A5" s="2">
        <v>3</v>
      </c>
      <c r="B5" s="2" t="s">
        <v>356</v>
      </c>
      <c r="C5" s="2" t="s">
        <v>357</v>
      </c>
    </row>
  </sheetData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3:B23"/>
  <sheetViews>
    <sheetView workbookViewId="0" xr3:uid="{9B253EF2-77E0-53E3-AE26-4D66ECD923F3}">
      <selection activeCell="A3" sqref="A3"/>
    </sheetView>
  </sheetViews>
  <sheetFormatPr defaultRowHeight="15"/>
  <cols>
    <col min="1" max="1" width="18.28515625" bestFit="1" customWidth="1"/>
    <col min="2" max="2" width="13.42578125" bestFit="1" customWidth="1"/>
  </cols>
  <sheetData>
    <row r="3" spans="1:2">
      <c r="A3" s="10" t="s">
        <v>358</v>
      </c>
      <c r="B3" t="s">
        <v>359</v>
      </c>
    </row>
    <row r="4" spans="1:2">
      <c r="A4" s="11" t="s">
        <v>201</v>
      </c>
      <c r="B4" s="12">
        <v>1</v>
      </c>
    </row>
    <row r="5" spans="1:2">
      <c r="A5" s="11" t="s">
        <v>111</v>
      </c>
      <c r="B5" s="12">
        <v>1</v>
      </c>
    </row>
    <row r="6" spans="1:2">
      <c r="A6" s="11" t="s">
        <v>230</v>
      </c>
      <c r="B6" s="12">
        <v>1</v>
      </c>
    </row>
    <row r="7" spans="1:2">
      <c r="A7" s="11" t="s">
        <v>217</v>
      </c>
      <c r="B7" s="12">
        <v>1</v>
      </c>
    </row>
    <row r="8" spans="1:2">
      <c r="A8" s="11" t="s">
        <v>305</v>
      </c>
      <c r="B8" s="12">
        <v>1</v>
      </c>
    </row>
    <row r="9" spans="1:2">
      <c r="A9" s="11" t="s">
        <v>98</v>
      </c>
      <c r="B9" s="12">
        <v>2</v>
      </c>
    </row>
    <row r="10" spans="1:2">
      <c r="A10" s="11" t="s">
        <v>146</v>
      </c>
      <c r="B10" s="12">
        <v>2</v>
      </c>
    </row>
    <row r="11" spans="1:2">
      <c r="A11" s="11" t="s">
        <v>312</v>
      </c>
      <c r="B11" s="12">
        <v>3</v>
      </c>
    </row>
    <row r="12" spans="1:2">
      <c r="A12" s="11" t="s">
        <v>163</v>
      </c>
      <c r="B12" s="12">
        <v>3</v>
      </c>
    </row>
    <row r="13" spans="1:2">
      <c r="A13" s="11" t="s">
        <v>121</v>
      </c>
      <c r="B13" s="12">
        <v>3</v>
      </c>
    </row>
    <row r="14" spans="1:2">
      <c r="A14" s="11" t="s">
        <v>269</v>
      </c>
      <c r="B14" s="12">
        <v>4</v>
      </c>
    </row>
    <row r="15" spans="1:2">
      <c r="A15" s="11" t="s">
        <v>133</v>
      </c>
      <c r="B15" s="12">
        <v>7</v>
      </c>
    </row>
    <row r="16" spans="1:2">
      <c r="A16" s="11" t="s">
        <v>88</v>
      </c>
      <c r="B16" s="12">
        <v>9</v>
      </c>
    </row>
    <row r="17" spans="1:2">
      <c r="A17" s="11" t="s">
        <v>136</v>
      </c>
      <c r="B17" s="12">
        <v>14</v>
      </c>
    </row>
    <row r="18" spans="1:2">
      <c r="A18" s="11" t="s">
        <v>51</v>
      </c>
      <c r="B18" s="12">
        <v>15</v>
      </c>
    </row>
    <row r="19" spans="1:2">
      <c r="A19" s="11" t="s">
        <v>63</v>
      </c>
      <c r="B19" s="12">
        <v>52</v>
      </c>
    </row>
    <row r="20" spans="1:2">
      <c r="A20" s="11" t="s">
        <v>26</v>
      </c>
      <c r="B20" s="12">
        <v>54</v>
      </c>
    </row>
    <row r="21" spans="1:2">
      <c r="A21" s="11" t="s">
        <v>17</v>
      </c>
      <c r="B21" s="12">
        <v>69</v>
      </c>
    </row>
    <row r="22" spans="1:2">
      <c r="A22" s="11" t="s">
        <v>21</v>
      </c>
      <c r="B22" s="12">
        <v>416</v>
      </c>
    </row>
    <row r="23" spans="1:2">
      <c r="A23" s="11" t="s">
        <v>360</v>
      </c>
      <c r="B23" s="12">
        <v>658</v>
      </c>
    </row>
  </sheetData>
  <pageMargins left="0.7" right="0.7" top="0.75" bottom="0.75" header="0.3" footer="0.3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16"/>
  <sheetViews>
    <sheetView workbookViewId="0" xr3:uid="{85D5C41F-068E-5C55-9968-509E7C2A5619}">
      <selection activeCell="B11" sqref="B11"/>
    </sheetView>
  </sheetViews>
  <sheetFormatPr defaultRowHeight="15"/>
  <cols>
    <col min="1" max="1" width="13.140625" bestFit="1" customWidth="1"/>
    <col min="2" max="2" width="28" bestFit="1" customWidth="1"/>
  </cols>
  <sheetData>
    <row r="1" spans="1:2">
      <c r="A1" s="10" t="s">
        <v>6</v>
      </c>
      <c r="B1" t="s">
        <v>16</v>
      </c>
    </row>
    <row r="3" spans="1:2">
      <c r="A3" s="10" t="s">
        <v>358</v>
      </c>
      <c r="B3" t="s">
        <v>361</v>
      </c>
    </row>
    <row r="4" spans="1:2">
      <c r="A4" s="11">
        <v>766</v>
      </c>
      <c r="B4" s="12">
        <v>1</v>
      </c>
    </row>
    <row r="5" spans="1:2">
      <c r="A5" s="11">
        <v>1606</v>
      </c>
      <c r="B5" s="12">
        <v>1</v>
      </c>
    </row>
    <row r="6" spans="1:2">
      <c r="A6" s="11">
        <v>1640</v>
      </c>
      <c r="B6" s="12">
        <v>1</v>
      </c>
    </row>
    <row r="7" spans="1:2">
      <c r="A7" s="11">
        <v>1664</v>
      </c>
      <c r="B7" s="12">
        <v>1</v>
      </c>
    </row>
    <row r="8" spans="1:2">
      <c r="A8" s="11">
        <v>1741</v>
      </c>
      <c r="B8" s="12">
        <v>1</v>
      </c>
    </row>
    <row r="9" spans="1:2">
      <c r="A9" s="11">
        <v>1780</v>
      </c>
      <c r="B9" s="12">
        <v>2</v>
      </c>
    </row>
    <row r="10" spans="1:2">
      <c r="A10" s="11">
        <v>1781</v>
      </c>
      <c r="B10" s="12">
        <v>1</v>
      </c>
    </row>
    <row r="11" spans="1:2">
      <c r="A11" s="11">
        <v>1792</v>
      </c>
      <c r="B11" s="12">
        <v>1</v>
      </c>
    </row>
    <row r="12" spans="1:2">
      <c r="A12" s="11">
        <v>1914</v>
      </c>
      <c r="B12" s="12">
        <v>1</v>
      </c>
    </row>
    <row r="13" spans="1:2">
      <c r="A13" s="11">
        <v>1952</v>
      </c>
      <c r="B13" s="12">
        <v>4</v>
      </c>
    </row>
    <row r="14" spans="1:2">
      <c r="A14" s="11">
        <v>1953</v>
      </c>
      <c r="B14" s="12">
        <v>2</v>
      </c>
    </row>
    <row r="15" spans="1:2">
      <c r="A15" s="11">
        <v>2000</v>
      </c>
      <c r="B15" s="12">
        <v>1</v>
      </c>
    </row>
    <row r="16" spans="1:2">
      <c r="A16" s="11" t="s">
        <v>360</v>
      </c>
      <c r="B16" s="12">
        <v>17</v>
      </c>
    </row>
  </sheetData>
  <pageMargins left="0.7" right="0.7" top="0.75" bottom="0.75" header="0.3" footer="0.3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3:L5"/>
  <sheetViews>
    <sheetView workbookViewId="0" xr3:uid="{44B22561-5205-5C8A-B808-2C70100D228F}">
      <selection activeCell="B4" sqref="B4"/>
    </sheetView>
  </sheetViews>
  <sheetFormatPr defaultRowHeight="15"/>
  <cols>
    <col min="1" max="1" width="13.85546875" customWidth="1"/>
    <col min="2" max="2" width="16.28515625" customWidth="1"/>
    <col min="3" max="3" width="10.5703125" customWidth="1"/>
    <col min="4" max="4" width="11" customWidth="1"/>
    <col min="5" max="5" width="9.42578125" customWidth="1"/>
    <col min="6" max="6" width="7.42578125" customWidth="1"/>
    <col min="7" max="7" width="5" customWidth="1"/>
    <col min="8" max="8" width="18.140625" customWidth="1"/>
    <col min="9" max="9" width="13.140625" customWidth="1"/>
    <col min="10" max="10" width="11" customWidth="1"/>
    <col min="11" max="11" width="6" customWidth="1"/>
    <col min="12" max="12" width="11.28515625" customWidth="1"/>
    <col min="13" max="13" width="10.5703125" customWidth="1"/>
    <col min="14" max="14" width="17" customWidth="1"/>
    <col min="15" max="15" width="6.85546875" customWidth="1"/>
    <col min="16" max="16" width="8.28515625" customWidth="1"/>
    <col min="17" max="17" width="7.42578125" customWidth="1"/>
    <col min="18" max="18" width="12" customWidth="1"/>
    <col min="19" max="19" width="10.7109375" customWidth="1"/>
    <col min="20" max="20" width="7.42578125" customWidth="1"/>
    <col min="21" max="21" width="9.7109375" customWidth="1"/>
    <col min="22" max="22" width="5" customWidth="1"/>
    <col min="23" max="23" width="6" customWidth="1"/>
    <col min="24" max="24" width="11" customWidth="1"/>
    <col min="25" max="25" width="7.5703125" customWidth="1"/>
    <col min="26" max="26" width="11" customWidth="1"/>
    <col min="27" max="27" width="12.5703125" customWidth="1"/>
    <col min="28" max="28" width="9.7109375" customWidth="1"/>
    <col min="29" max="29" width="11.7109375" customWidth="1"/>
    <col min="30" max="30" width="12.7109375" customWidth="1"/>
    <col min="31" max="31" width="18.140625" customWidth="1"/>
    <col min="32" max="32" width="5.140625" customWidth="1"/>
    <col min="33" max="33" width="11" customWidth="1"/>
    <col min="34" max="35" width="8.42578125" customWidth="1"/>
    <col min="36" max="36" width="6.5703125" customWidth="1"/>
    <col min="37" max="37" width="6.85546875" customWidth="1"/>
    <col min="38" max="38" width="12" customWidth="1"/>
    <col min="39" max="39" width="11.28515625" customWidth="1"/>
    <col min="40" max="40" width="5.85546875" customWidth="1"/>
    <col min="41" max="41" width="15.28515625" customWidth="1"/>
    <col min="42" max="42" width="27.28515625" customWidth="1"/>
    <col min="43" max="43" width="7.28515625" customWidth="1"/>
    <col min="44" max="44" width="8.7109375" customWidth="1"/>
    <col min="45" max="45" width="6.28515625" customWidth="1"/>
    <col min="46" max="46" width="8.7109375" customWidth="1"/>
    <col min="47" max="47" width="13.140625" customWidth="1"/>
    <col min="48" max="48" width="8.42578125" customWidth="1"/>
    <col min="49" max="49" width="7.28515625" customWidth="1"/>
    <col min="50" max="50" width="11.28515625" customWidth="1"/>
    <col min="51" max="105" width="5" customWidth="1"/>
    <col min="106" max="106" width="11.28515625" customWidth="1"/>
    <col min="107" max="268" width="5" customWidth="1"/>
    <col min="269" max="269" width="11.28515625" customWidth="1"/>
    <col min="270" max="296" width="5" customWidth="1"/>
    <col min="297" max="297" width="11.28515625" customWidth="1"/>
    <col min="298" max="319" width="5" customWidth="1"/>
    <col min="320" max="320" width="11.28515625" customWidth="1"/>
    <col min="321" max="342" width="5" customWidth="1"/>
    <col min="343" max="343" width="11.28515625" bestFit="1" customWidth="1"/>
  </cols>
  <sheetData>
    <row r="3" spans="1:12">
      <c r="B3" s="10" t="s">
        <v>362</v>
      </c>
    </row>
    <row r="4" spans="1:12">
      <c r="B4" t="s">
        <v>20</v>
      </c>
      <c r="C4" t="s">
        <v>190</v>
      </c>
      <c r="D4" t="s">
        <v>211</v>
      </c>
      <c r="E4" t="s">
        <v>61</v>
      </c>
      <c r="F4" t="s">
        <v>50</v>
      </c>
      <c r="G4" t="s">
        <v>76</v>
      </c>
      <c r="H4" t="s">
        <v>87</v>
      </c>
      <c r="I4" t="s">
        <v>25</v>
      </c>
      <c r="J4" t="s">
        <v>30</v>
      </c>
      <c r="K4" t="s">
        <v>16</v>
      </c>
      <c r="L4" t="s">
        <v>360</v>
      </c>
    </row>
    <row r="5" spans="1:12">
      <c r="A5" t="s">
        <v>363</v>
      </c>
      <c r="B5" s="12">
        <v>55692</v>
      </c>
      <c r="C5" s="12">
        <v>30325</v>
      </c>
      <c r="D5" s="12">
        <v>29023</v>
      </c>
      <c r="E5" s="12">
        <v>24807</v>
      </c>
      <c r="F5" s="12">
        <v>9586</v>
      </c>
      <c r="G5" s="12">
        <v>8445</v>
      </c>
      <c r="H5" s="12">
        <v>5504</v>
      </c>
      <c r="I5" s="12">
        <v>5480</v>
      </c>
      <c r="J5" s="12">
        <v>5446</v>
      </c>
      <c r="K5" s="12">
        <v>4107</v>
      </c>
      <c r="L5" s="12">
        <v>178415</v>
      </c>
    </row>
  </sheetData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Andrew Cheung</dc:creator>
  <cp:keywords/>
  <dc:description/>
  <cp:lastModifiedBy>Lenovo User</cp:lastModifiedBy>
  <cp:revision/>
  <dcterms:created xsi:type="dcterms:W3CDTF">2014-12-15T22:30:11Z</dcterms:created>
  <dcterms:modified xsi:type="dcterms:W3CDTF">2017-06-08T19:59:02Z</dcterms:modified>
  <cp:category/>
  <cp:contentStatus/>
</cp:coreProperties>
</file>